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<sst xmlns="http://schemas.openxmlformats.org/spreadsheetml/2006/main" count="191" uniqueCount="160">
  <si>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</si>
  <si>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</si>
  <si>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</si>
  <si>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</si>
  <si>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</si>
  <si>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</si>
  <si>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</si>
  <si>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</si>
  <si>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</si>
  <si>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</si>
  <si>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</si>
  <si>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</si>
  <si>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</si>
  <si>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</si>
  <si>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</si>
  <si>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</si>
  <si>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</si>
  <si>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</si>
  <si>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</si>
  <si>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</si>
  <si>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</si>
  <si>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</si>
  <si>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</si>
  <si>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</si>
  <si>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</si>
  <si>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</si>
  <si>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</si>
  <si>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</si>
  <si>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</si>
  <si>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</si>
  <si>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</si>
  <si>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</si>
  <si>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</si>
  <si>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</si>
  <si>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</si>
  <si>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</si>
  <si>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</si>
  <si>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</si>
  <si>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</si>
  <si>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</si>
  <si>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</si>
  <si>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</si>
  <si>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</si>
  <si>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</si>
  <si>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</si>
  <si>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</si>
  <si>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</si>
  <si>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</si>
  <si>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</si>
  <si>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</si>
  <si>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</si>
  <si>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</si>
  <si>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</si>
  <si>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</si>
  <si>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</si>
  <si>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</si>
  <si>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</si>
  <si>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</si>
  <si>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</si>
  <si>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</si>
  <si>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</si>
  <si>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</si>
  <si>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</si>
  <si>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</si>
  <si>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</si>
  <si>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</si>
  <si>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</si>
  <si>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</si>
  <si>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</si>
  <si>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</si>
  <si>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</si>
  <si>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</si>
  <si>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</si>
  <si>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</si>
  <si>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</si>
  <si>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</si>
  <si>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</si>
  <si>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</si>
  <si>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</si>
  <si>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</si>
  <si>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</si>
  <si>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</si>
  <si>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</si>
  <si>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</si>
  <si>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</si>
  <si>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</si>
  <si>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</si>
  <si>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</si>
  <si>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</si>
  <si>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</si>
  <si>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</si>
  <si>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</si>
  <si>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</si>
  <si>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</si>
  <si>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</si>
  <si>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</si>
  <si>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</si>
  <si>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</si>
  <si>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</si>
  <si>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</si>
  <si>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</si>
  <si>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</si>
  <si>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</si>
  <si>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</si>
  <si>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</si>
  <si>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</si>
  <si>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</si>
  <si>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</si>
  <si>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</si>
  <si>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</si>
  <si>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</si>
  <si>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</si>
  <si>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</si>
  <si>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</si>
  <si>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</si>
  <si>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</si>
  <si>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</si>
  <si>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</si>
  <si>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</si>
  <si>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</si>
  <si>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</si>
  <si>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</si>
  <si>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</si>
  <si>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</si>
  <si>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</si>
  <si>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</si>
  <si>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план  год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</si>
  <si>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</si>
  <si>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</si>
  <si>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</si>
  <si>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</si>
  <si>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</si>
  <si>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</si>
  <si>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</si>
  <si>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</si>
  <si>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</si>
  <si>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</si>
  <si>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</si>
  <si>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</si>
  <si>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</si>
  <si>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</si>
  <si>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</si>
  <si>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</si>
  <si>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</si>
  <si>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</si>
  <si>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</si>
  <si>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</si>
  <si>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</si>
  <si>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</si>
  <si>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</si>
  <si>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</si>
  <si>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</si>
  <si>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</si>
  <si>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</si>
  <si>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</si>
  <si>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</si>
  <si>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по состоянию на 01.05.2015г.</t>
  </si>
  <si>
    <t>Факт на 01.05.2015</t>
  </si>
  <si>
    <t>факт на 01.05.15</t>
  </si>
  <si>
    <t>52,6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</si>
</sst>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  <xf numFmtId="49" fontId="6" fillId="0" borderId="1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3">
      <selection activeCell="E35" sqref="E35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3" t="s">
        <v>0</v>
      </c>
      <c r="B1" s="73"/>
      <c r="C1" s="73"/>
      <c r="D1" s="73"/>
      <c r="E1" s="73"/>
      <c r="F1" s="73"/>
    </row>
    <row r="2" spans="1:6" ht="19.5">
      <c r="A2" s="1"/>
      <c r="B2" s="74" t="s">
        <v>156</v>
      </c>
      <c r="C2" s="74"/>
      <c r="D2" s="74"/>
      <c r="E2" s="74"/>
      <c r="F2" s="74"/>
    </row>
    <row r="4" spans="1:8" ht="40.5" customHeight="1">
      <c r="A4" s="2" t="s">
        <v>1</v>
      </c>
      <c r="B4" s="3" t="s">
        <v>2</v>
      </c>
      <c r="C4" s="3" t="s">
        <v>155</v>
      </c>
      <c r="D4" s="10" t="s">
        <v>157</v>
      </c>
      <c r="E4" s="11" t="s">
        <v>3</v>
      </c>
      <c r="F4" s="75" t="s">
        <v>4</v>
      </c>
      <c r="G4" s="76"/>
      <c r="H4" s="35"/>
    </row>
    <row r="5" spans="1:8" ht="17.25" customHeight="1">
      <c r="A5" s="4"/>
      <c r="B5" s="26" t="s">
        <v>117</v>
      </c>
      <c r="C5" s="12">
        <f>C6+C7+C8+C9+C10+C11+C12+C15+C13+C14</f>
        <v>4744.1</v>
      </c>
      <c r="D5" s="12">
        <f>D6+D7+D8+D9+D10+D11+D12+D15+D13+D14</f>
        <v>1566.6</v>
      </c>
      <c r="E5" s="12">
        <f>E6+E7+E8+E9+E10+E11+E12+E15+E13+E14</f>
        <v>1352.3</v>
      </c>
      <c r="F5" s="13">
        <f>E5-C5</f>
        <v>-3391.8</v>
      </c>
      <c r="G5" s="33">
        <f>E5/C5*100</f>
        <v>28.50487974536793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505.8</v>
      </c>
      <c r="E7" s="14">
        <v>423.9</v>
      </c>
      <c r="F7" s="15">
        <f aca="true" t="shared" si="0" ref="F7:F35">E7-C7</f>
        <v>-639.5000000000001</v>
      </c>
      <c r="G7" s="33">
        <f aca="true" t="shared" si="1" ref="G7:G35">E7/C7*100</f>
        <v>39.86270453263118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502</v>
      </c>
      <c r="E8" s="14">
        <v>345.3</v>
      </c>
      <c r="F8" s="15">
        <f t="shared" si="0"/>
        <v>-556.5999999999999</v>
      </c>
      <c r="G8" s="33">
        <f t="shared" si="1"/>
        <v>38.28584100232842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5.2</v>
      </c>
      <c r="E9" s="14">
        <v>4.5</v>
      </c>
      <c r="F9" s="15">
        <f t="shared" si="0"/>
        <v>-8.4</v>
      </c>
      <c r="G9" s="33">
        <f t="shared" si="1"/>
        <v>34.883720930232556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104.1</v>
      </c>
      <c r="D11" s="14">
        <v>104.1</v>
      </c>
      <c r="E11" s="14">
        <v>192.4</v>
      </c>
      <c r="F11" s="15">
        <f t="shared" si="0"/>
        <v>88.30000000000001</v>
      </c>
      <c r="G11" s="33">
        <f t="shared" si="1"/>
        <v>184.82228626320847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3.7</v>
      </c>
      <c r="E13" s="14">
        <v>1.9</v>
      </c>
      <c r="F13" s="15">
        <f t="shared" si="0"/>
        <v>-39.4</v>
      </c>
      <c r="G13" s="33">
        <f t="shared" si="1"/>
        <v>4.600484261501211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444.2</v>
      </c>
      <c r="E14" s="14">
        <v>383.3</v>
      </c>
      <c r="F14" s="15">
        <f t="shared" si="0"/>
        <v>-2234.7</v>
      </c>
      <c r="G14" s="33">
        <f t="shared" si="1"/>
        <v>14.640947288006112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1.6</v>
      </c>
      <c r="E15" s="14">
        <v>1</v>
      </c>
      <c r="F15" s="15">
        <f t="shared" si="0"/>
        <v>-1.5</v>
      </c>
      <c r="G15" s="33">
        <f t="shared" si="1"/>
        <v>40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8.9</v>
      </c>
      <c r="D16" s="16">
        <f>D17+D18+D19+D20+D21+D22+D23+D24+D25+D26+D27</f>
        <v>8.9</v>
      </c>
      <c r="E16" s="16">
        <f>E17+E18+E19+E20+E21+E22+E23+E24+E25+E26+E27</f>
        <v>12.8</v>
      </c>
      <c r="F16" s="13">
        <f t="shared" si="0"/>
        <v>3.9000000000000004</v>
      </c>
      <c r="G16" s="33">
        <f t="shared" si="1"/>
        <v>143.82022471910113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8.6</v>
      </c>
      <c r="D26" s="14">
        <v>8.6</v>
      </c>
      <c r="E26" s="14">
        <v>12.5</v>
      </c>
      <c r="F26" s="15">
        <f t="shared" si="0"/>
        <v>3.9000000000000004</v>
      </c>
      <c r="G26" s="33">
        <f t="shared" si="1"/>
        <v>145.34883720930233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4753</v>
      </c>
      <c r="D28" s="17">
        <f>D5+D16</f>
        <v>1575.5</v>
      </c>
      <c r="E28" s="17">
        <f>E5+E16</f>
        <v>1365.1</v>
      </c>
      <c r="F28" s="13">
        <f t="shared" si="0"/>
        <v>-3387.9</v>
      </c>
      <c r="G28" s="33">
        <f t="shared" si="1"/>
        <v>28.720807910793184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2755.3999999999996</v>
      </c>
      <c r="D29" s="17">
        <f>SUM(D30:D33)</f>
        <v>2755.3999999999996</v>
      </c>
      <c r="E29" s="17">
        <f>SUM(E30:E33)</f>
        <v>1392.8</v>
      </c>
      <c r="F29" s="13">
        <f t="shared" si="0"/>
        <v>-1362.5999999999997</v>
      </c>
      <c r="G29" s="33">
        <f t="shared" si="1"/>
        <v>50.54801480728751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1333.3</v>
      </c>
      <c r="F30" s="15">
        <f t="shared" si="0"/>
        <v>-1206.3999999999999</v>
      </c>
      <c r="G30" s="22">
        <f t="shared" si="1"/>
        <v>52.49832657400481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66.1</v>
      </c>
      <c r="D32" s="14">
        <v>66.1</v>
      </c>
      <c r="E32" s="14">
        <v>59.5</v>
      </c>
      <c r="F32" s="15">
        <f t="shared" si="0"/>
        <v>-6.599999999999994</v>
      </c>
      <c r="G32" s="22">
        <f t="shared" si="1"/>
        <v>90.01512859304086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149.6</v>
      </c>
      <c r="D33" s="14">
        <v>149.6</v>
      </c>
      <c r="E33" s="14">
        <v>0</v>
      </c>
      <c r="F33" s="15">
        <f t="shared" si="0"/>
        <v>-149.6</v>
      </c>
      <c r="G33" s="22">
        <f t="shared" si="1"/>
        <v>0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7508.4</v>
      </c>
      <c r="D35" s="17">
        <f>D28+D29+D34</f>
        <v>4330.9</v>
      </c>
      <c r="E35" s="17">
        <f>E28+E29+E34</f>
        <v>2757.8999999999996</v>
      </c>
      <c r="F35" s="13">
        <f t="shared" si="0"/>
        <v>-4750.5</v>
      </c>
      <c r="G35" s="33">
        <f t="shared" si="1"/>
        <v>36.73086143519258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126</v>
      </c>
      <c r="D38" s="39" t="s">
        <v>158</v>
      </c>
      <c r="E38" s="39" t="s">
        <v>3</v>
      </c>
      <c r="F38" s="39" t="s">
        <v>127</v>
      </c>
      <c r="G38" s="25"/>
    </row>
    <row r="39" spans="1:6" ht="15">
      <c r="A39" s="40" t="s">
        <v>27</v>
      </c>
      <c r="B39" s="41" t="s">
        <v>28</v>
      </c>
      <c r="C39" s="38">
        <f>SUM(C40:C47)</f>
        <v>3873.2999999999997</v>
      </c>
      <c r="D39" s="39">
        <f>SUM(D40:D47)</f>
        <v>1070.6</v>
      </c>
      <c r="E39" s="42">
        <f aca="true" t="shared" si="2" ref="E39:E96">D39-C39</f>
        <v>-2802.7</v>
      </c>
      <c r="F39" s="42">
        <f>D39/C39*100</f>
        <v>27.640513257429067</v>
      </c>
    </row>
    <row r="40" spans="1:6" ht="38.25">
      <c r="A40" s="43" t="s">
        <v>29</v>
      </c>
      <c r="B40" s="8" t="s">
        <v>128</v>
      </c>
      <c r="C40" s="44">
        <v>847.1</v>
      </c>
      <c r="D40" s="45">
        <v>210.4</v>
      </c>
      <c r="E40" s="46">
        <f t="shared" si="2"/>
        <v>-636.7</v>
      </c>
      <c r="F40" s="42">
        <f>D40/C40*100</f>
        <v>24.83768150159367</v>
      </c>
    </row>
    <row r="41" spans="1:6" ht="51">
      <c r="A41" s="43" t="s">
        <v>30</v>
      </c>
      <c r="B41" s="8" t="s">
        <v>129</v>
      </c>
      <c r="C41" s="47"/>
      <c r="D41" s="42"/>
      <c r="E41" s="42">
        <f t="shared" si="2"/>
        <v>0</v>
      </c>
      <c r="F41" s="42" t="e">
        <f aca="true" t="shared" si="3" ref="F41:F96">D41/C41*100</f>
        <v>#DIV/0!</v>
      </c>
    </row>
    <row r="42" spans="1:6" ht="64.5">
      <c r="A42" s="43" t="s">
        <v>31</v>
      </c>
      <c r="B42" s="9" t="s">
        <v>130</v>
      </c>
      <c r="C42" s="45">
        <v>2763.6</v>
      </c>
      <c r="D42" s="42">
        <v>734.1</v>
      </c>
      <c r="E42" s="42">
        <f t="shared" si="2"/>
        <v>-2029.5</v>
      </c>
      <c r="F42" s="42">
        <f t="shared" si="3"/>
        <v>26.563178462874514</v>
      </c>
    </row>
    <row r="43" spans="1:6" ht="15">
      <c r="A43" s="43" t="s">
        <v>131</v>
      </c>
      <c r="B43" s="8" t="s">
        <v>132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133</v>
      </c>
      <c r="B44" s="8" t="s">
        <v>134</v>
      </c>
      <c r="C44" s="49"/>
      <c r="D44" s="42"/>
      <c r="E44" s="42">
        <f t="shared" si="2"/>
        <v>0</v>
      </c>
      <c r="F44" s="42" t="e">
        <f t="shared" si="3"/>
        <v>#DIV/0!</v>
      </c>
    </row>
    <row r="45" spans="1:6" ht="25.5">
      <c r="A45" s="43" t="s">
        <v>114</v>
      </c>
      <c r="B45" s="8" t="s">
        <v>135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>
        <v>20</v>
      </c>
      <c r="D46" s="50">
        <v>0</v>
      </c>
      <c r="E46" s="42">
        <f t="shared" si="2"/>
        <v>-20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242.6</v>
      </c>
      <c r="D47" s="42">
        <v>126.1</v>
      </c>
      <c r="E47" s="42">
        <f t="shared" si="2"/>
        <v>-116.5</v>
      </c>
      <c r="F47" s="42">
        <f t="shared" si="3"/>
        <v>51.978565539983514</v>
      </c>
    </row>
    <row r="48" spans="1:6" ht="15">
      <c r="A48" s="40" t="s">
        <v>36</v>
      </c>
      <c r="B48" s="51" t="s">
        <v>37</v>
      </c>
      <c r="C48" s="52">
        <f>C49</f>
        <v>65.9</v>
      </c>
      <c r="D48" s="52">
        <f>D49</f>
        <v>15.9</v>
      </c>
      <c r="E48" s="42"/>
      <c r="F48" s="42"/>
    </row>
    <row r="49" spans="1:6" ht="25.5">
      <c r="A49" s="43" t="s">
        <v>38</v>
      </c>
      <c r="B49" s="8" t="s">
        <v>39</v>
      </c>
      <c r="C49" s="53">
        <v>65.9</v>
      </c>
      <c r="D49" s="46">
        <v>15.9</v>
      </c>
      <c r="E49" s="42"/>
      <c r="F49" s="42"/>
    </row>
    <row r="50" spans="1:6" ht="25.5">
      <c r="A50" s="40" t="s">
        <v>40</v>
      </c>
      <c r="B50" s="51" t="s">
        <v>41</v>
      </c>
      <c r="C50" s="54">
        <v>52.6</v>
      </c>
      <c r="D50" s="54">
        <f>D51+D52</f>
        <v>0</v>
      </c>
      <c r="E50" s="42">
        <f t="shared" si="2"/>
        <v>-52.6</v>
      </c>
      <c r="F50" s="42">
        <f t="shared" si="3"/>
        <v>0</v>
      </c>
    </row>
    <row r="51" spans="1:6" ht="51">
      <c r="A51" s="43" t="s">
        <v>42</v>
      </c>
      <c r="B51" s="8" t="s">
        <v>136</v>
      </c>
      <c r="C51" s="77" t="s">
        <v>159</v>
      </c>
      <c r="D51" s="42">
        <v>0</v>
      </c>
      <c r="E51" s="42">
        <f t="shared" si="2"/>
        <v>-52.6</v>
      </c>
      <c r="F51" s="42">
        <f t="shared" si="3"/>
        <v>0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1" t="s">
        <v>46</v>
      </c>
      <c r="C53" s="54">
        <f>SUM(C54:C58)</f>
        <v>1015.9</v>
      </c>
      <c r="D53" s="54">
        <v>191.9</v>
      </c>
      <c r="E53" s="42">
        <f t="shared" si="2"/>
        <v>-824</v>
      </c>
      <c r="F53" s="42">
        <f t="shared" si="3"/>
        <v>18.889654493552516</v>
      </c>
    </row>
    <row r="54" spans="1:6" ht="15">
      <c r="A54" s="43" t="s">
        <v>47</v>
      </c>
      <c r="B54" s="8" t="s">
        <v>48</v>
      </c>
      <c r="C54" s="49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9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9">
        <v>0</v>
      </c>
      <c r="D56" s="49">
        <v>0</v>
      </c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5" t="s">
        <v>137</v>
      </c>
      <c r="C57" s="48">
        <v>1015.9</v>
      </c>
      <c r="D57" s="42">
        <v>191.9</v>
      </c>
      <c r="E57" s="42">
        <f t="shared" si="2"/>
        <v>-824</v>
      </c>
      <c r="F57" s="42">
        <f t="shared" si="3"/>
        <v>18.889654493552516</v>
      </c>
    </row>
    <row r="58" spans="1:6" ht="26.25">
      <c r="A58" s="43" t="s">
        <v>54</v>
      </c>
      <c r="B58" s="9" t="s">
        <v>55</v>
      </c>
      <c r="C58" s="48"/>
      <c r="D58" s="4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1" t="s">
        <v>57</v>
      </c>
      <c r="C59" s="52">
        <f>SUM(C60:C63)</f>
        <v>442</v>
      </c>
      <c r="D59" s="54">
        <f>SUM(D60:D63)</f>
        <v>205.7</v>
      </c>
      <c r="E59" s="42">
        <f t="shared" si="2"/>
        <v>-236.3</v>
      </c>
      <c r="F59" s="42">
        <f t="shared" si="3"/>
        <v>46.53846153846153</v>
      </c>
    </row>
    <row r="60" spans="1:6" ht="15">
      <c r="A60" s="43" t="s">
        <v>58</v>
      </c>
      <c r="B60" s="8" t="s">
        <v>59</v>
      </c>
      <c r="C60" s="48">
        <v>0</v>
      </c>
      <c r="D60" s="48">
        <v>0</v>
      </c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6">
        <v>165.4</v>
      </c>
      <c r="D61" s="57">
        <v>105.1</v>
      </c>
      <c r="E61" s="42">
        <f t="shared" si="2"/>
        <v>-60.30000000000001</v>
      </c>
      <c r="F61" s="42">
        <f t="shared" si="3"/>
        <v>63.542926239419586</v>
      </c>
    </row>
    <row r="62" spans="1:6" ht="15">
      <c r="A62" s="43" t="s">
        <v>62</v>
      </c>
      <c r="B62" s="9" t="s">
        <v>63</v>
      </c>
      <c r="C62" s="45">
        <v>276.6</v>
      </c>
      <c r="D62" s="42">
        <v>100.6</v>
      </c>
      <c r="E62" s="42">
        <f t="shared" si="2"/>
        <v>-176.00000000000003</v>
      </c>
      <c r="F62" s="42">
        <f t="shared" si="3"/>
        <v>36.3702096890817</v>
      </c>
    </row>
    <row r="63" spans="1:6" ht="15">
      <c r="A63" s="43" t="s">
        <v>64</v>
      </c>
      <c r="B63" s="9" t="s">
        <v>65</v>
      </c>
      <c r="C63" s="45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1" t="s">
        <v>67</v>
      </c>
      <c r="C64" s="38">
        <f>C65+C66+C67</f>
        <v>25</v>
      </c>
      <c r="D64" s="38">
        <f>D65+D66+D67</f>
        <v>19.1</v>
      </c>
      <c r="E64" s="42">
        <f t="shared" si="2"/>
        <v>-5.899999999999999</v>
      </c>
      <c r="F64" s="42">
        <f t="shared" si="3"/>
        <v>76.4</v>
      </c>
    </row>
    <row r="65" spans="1:6" ht="15">
      <c r="A65" s="43" t="s">
        <v>68</v>
      </c>
      <c r="B65" s="8" t="s">
        <v>69</v>
      </c>
      <c r="C65" s="48"/>
      <c r="D65" s="48"/>
      <c r="E65" s="42">
        <f t="shared" si="2"/>
        <v>0</v>
      </c>
      <c r="F65" s="42" t="e">
        <f t="shared" si="3"/>
        <v>#DIV/0!</v>
      </c>
    </row>
    <row r="66" spans="1:6" ht="15">
      <c r="A66" s="43" t="s">
        <v>138</v>
      </c>
      <c r="B66" s="8" t="s">
        <v>139</v>
      </c>
      <c r="C66" s="48"/>
      <c r="D66" s="48"/>
      <c r="E66" s="42">
        <f t="shared" si="2"/>
        <v>0</v>
      </c>
      <c r="F66" s="42" t="e">
        <f t="shared" si="3"/>
        <v>#DIV/0!</v>
      </c>
    </row>
    <row r="67" spans="1:6" ht="26.25">
      <c r="A67" s="43" t="s">
        <v>140</v>
      </c>
      <c r="B67" s="9" t="s">
        <v>141</v>
      </c>
      <c r="C67" s="45">
        <v>25</v>
      </c>
      <c r="D67" s="42">
        <v>19.1</v>
      </c>
      <c r="E67" s="42">
        <f t="shared" si="2"/>
        <v>-5.899999999999999</v>
      </c>
      <c r="F67" s="42">
        <f t="shared" si="3"/>
        <v>76.4</v>
      </c>
    </row>
    <row r="68" spans="1:6" ht="15">
      <c r="A68" s="40" t="s">
        <v>70</v>
      </c>
      <c r="B68" s="51" t="s">
        <v>71</v>
      </c>
      <c r="C68" s="52">
        <f>SUM(C69:C72)</f>
        <v>0</v>
      </c>
      <c r="D68" s="52">
        <f>SUM(D69:D72)</f>
        <v>0</v>
      </c>
      <c r="E68" s="42">
        <f t="shared" si="2"/>
        <v>0</v>
      </c>
      <c r="F68" s="42" t="e">
        <f t="shared" si="3"/>
        <v>#DIV/0!</v>
      </c>
    </row>
    <row r="69" spans="1:6" ht="15">
      <c r="A69" s="43" t="s">
        <v>72</v>
      </c>
      <c r="B69" s="8" t="s">
        <v>73</v>
      </c>
      <c r="C69" s="48"/>
      <c r="D69" s="42"/>
      <c r="E69" s="42">
        <f t="shared" si="2"/>
        <v>0</v>
      </c>
      <c r="F69" s="42" t="e">
        <f t="shared" si="3"/>
        <v>#DIV/0!</v>
      </c>
    </row>
    <row r="70" spans="1:6" ht="15">
      <c r="A70" s="43" t="s">
        <v>74</v>
      </c>
      <c r="B70" s="8" t="s">
        <v>75</v>
      </c>
      <c r="C70" s="49"/>
      <c r="D70" s="42"/>
      <c r="E70" s="42">
        <f t="shared" si="2"/>
        <v>0</v>
      </c>
      <c r="F70" s="42" t="e">
        <f t="shared" si="3"/>
        <v>#DIV/0!</v>
      </c>
    </row>
    <row r="71" spans="1:6" ht="25.5">
      <c r="A71" s="43" t="s">
        <v>76</v>
      </c>
      <c r="B71" s="8" t="s">
        <v>77</v>
      </c>
      <c r="C71" s="48"/>
      <c r="D71" s="42"/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48"/>
      <c r="D72" s="42"/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1" t="s">
        <v>81</v>
      </c>
      <c r="C73" s="52">
        <f>SUM(C74:C75)</f>
        <v>2976.4</v>
      </c>
      <c r="D73" s="52">
        <f>SUM(D74:D75)</f>
        <v>1419.8</v>
      </c>
      <c r="E73" s="42">
        <f t="shared" si="2"/>
        <v>-1556.6000000000001</v>
      </c>
      <c r="F73" s="42">
        <f t="shared" si="3"/>
        <v>47.70192178470635</v>
      </c>
    </row>
    <row r="74" spans="1:6" ht="15">
      <c r="A74" s="43" t="s">
        <v>82</v>
      </c>
      <c r="B74" s="58" t="s">
        <v>83</v>
      </c>
      <c r="C74" s="48">
        <v>2976.4</v>
      </c>
      <c r="D74" s="42">
        <v>1419.8</v>
      </c>
      <c r="E74" s="42">
        <f t="shared" si="2"/>
        <v>-1556.6000000000001</v>
      </c>
      <c r="F74" s="42">
        <f t="shared" si="3"/>
        <v>47.70192178470635</v>
      </c>
    </row>
    <row r="75" spans="1:6" ht="15">
      <c r="A75" s="43" t="s">
        <v>84</v>
      </c>
      <c r="B75" s="8" t="s">
        <v>85</v>
      </c>
      <c r="C75" s="49"/>
      <c r="D75" s="42"/>
      <c r="E75" s="42">
        <f t="shared" si="2"/>
        <v>0</v>
      </c>
      <c r="F75" s="42" t="e">
        <f t="shared" si="3"/>
        <v>#DIV/0!</v>
      </c>
    </row>
    <row r="76" spans="1:6" ht="15">
      <c r="A76" s="40" t="s">
        <v>86</v>
      </c>
      <c r="B76" s="51" t="s">
        <v>87</v>
      </c>
      <c r="C76" s="52">
        <f>SUM(C77:C80)</f>
        <v>0</v>
      </c>
      <c r="D76" s="52">
        <f>SUM(D77:D80)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/>
      <c r="D77" s="42"/>
      <c r="E77" s="42">
        <f t="shared" si="2"/>
        <v>0</v>
      </c>
      <c r="F77" s="42" t="e">
        <f t="shared" si="3"/>
        <v>#DIV/0!</v>
      </c>
    </row>
    <row r="78" spans="1:6" ht="15">
      <c r="A78" s="43" t="s">
        <v>90</v>
      </c>
      <c r="B78" s="8" t="s">
        <v>91</v>
      </c>
      <c r="C78" s="49"/>
      <c r="D78" s="42"/>
      <c r="E78" s="42">
        <f t="shared" si="2"/>
        <v>0</v>
      </c>
      <c r="F78" s="42" t="e">
        <f t="shared" si="3"/>
        <v>#DIV/0!</v>
      </c>
    </row>
    <row r="79" spans="1:6" ht="15">
      <c r="A79" s="43" t="s">
        <v>92</v>
      </c>
      <c r="B79" s="8" t="s">
        <v>93</v>
      </c>
      <c r="C79" s="48"/>
      <c r="D79" s="42"/>
      <c r="E79" s="42">
        <f t="shared" si="2"/>
        <v>0</v>
      </c>
      <c r="F79" s="42" t="e">
        <f t="shared" si="3"/>
        <v>#DIV/0!</v>
      </c>
    </row>
    <row r="80" spans="1:6" ht="15">
      <c r="A80" s="43" t="s">
        <v>94</v>
      </c>
      <c r="B80" s="8" t="s">
        <v>95</v>
      </c>
      <c r="C80" s="48"/>
      <c r="D80" s="42"/>
      <c r="E80" s="42">
        <f t="shared" si="2"/>
        <v>0</v>
      </c>
      <c r="F80" s="42" t="e">
        <f t="shared" si="3"/>
        <v>#DIV/0!</v>
      </c>
    </row>
    <row r="81" spans="1:6" ht="15">
      <c r="A81" s="40" t="s">
        <v>96</v>
      </c>
      <c r="B81" s="51" t="s">
        <v>97</v>
      </c>
      <c r="C81" s="52">
        <f>SUM(C82:C85)</f>
        <v>0</v>
      </c>
      <c r="D81" s="52">
        <f>SUM(D82:D85)</f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98</v>
      </c>
      <c r="B82" s="55" t="s">
        <v>142</v>
      </c>
      <c r="C82" s="48"/>
      <c r="D82" s="42"/>
      <c r="E82" s="42">
        <f t="shared" si="2"/>
        <v>0</v>
      </c>
      <c r="F82" s="42" t="e">
        <f t="shared" si="3"/>
        <v>#DIV/0!</v>
      </c>
    </row>
    <row r="83" spans="1:6" ht="15">
      <c r="A83" s="43" t="s">
        <v>99</v>
      </c>
      <c r="B83" s="8" t="s">
        <v>143</v>
      </c>
      <c r="C83" s="49"/>
      <c r="D83" s="59"/>
      <c r="E83" s="42">
        <f t="shared" si="2"/>
        <v>0</v>
      </c>
      <c r="F83" s="42" t="e">
        <f t="shared" si="3"/>
        <v>#DIV/0!</v>
      </c>
    </row>
    <row r="84" spans="1:6" ht="15">
      <c r="A84" s="43" t="s">
        <v>100</v>
      </c>
      <c r="B84" s="8" t="s">
        <v>101</v>
      </c>
      <c r="C84" s="49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102</v>
      </c>
      <c r="B85" s="8" t="s">
        <v>144</v>
      </c>
      <c r="C85" s="48"/>
      <c r="D85" s="59"/>
      <c r="E85" s="42">
        <f t="shared" si="2"/>
        <v>0</v>
      </c>
      <c r="F85" s="42" t="e">
        <f t="shared" si="3"/>
        <v>#DIV/0!</v>
      </c>
    </row>
    <row r="86" spans="1:6" ht="15">
      <c r="A86" s="40" t="s">
        <v>103</v>
      </c>
      <c r="B86" s="51" t="s">
        <v>104</v>
      </c>
      <c r="C86" s="54">
        <f>C87+C88+C89</f>
        <v>5</v>
      </c>
      <c r="D86" s="52">
        <f>D87+D88+D89</f>
        <v>0</v>
      </c>
      <c r="E86" s="42">
        <f t="shared" si="2"/>
        <v>-5</v>
      </c>
      <c r="F86" s="42">
        <f t="shared" si="3"/>
        <v>0</v>
      </c>
    </row>
    <row r="87" spans="1:6" ht="15">
      <c r="A87" s="43" t="s">
        <v>105</v>
      </c>
      <c r="B87" s="8" t="s">
        <v>106</v>
      </c>
      <c r="C87" s="48">
        <v>5</v>
      </c>
      <c r="D87" s="59">
        <v>0</v>
      </c>
      <c r="E87" s="42">
        <f t="shared" si="2"/>
        <v>-5</v>
      </c>
      <c r="F87" s="42">
        <f t="shared" si="3"/>
        <v>0</v>
      </c>
    </row>
    <row r="88" spans="1:6" ht="15">
      <c r="A88" s="43" t="s">
        <v>145</v>
      </c>
      <c r="B88" s="55" t="s">
        <v>146</v>
      </c>
      <c r="C88" s="49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107</v>
      </c>
      <c r="B89" s="8" t="s">
        <v>147</v>
      </c>
      <c r="C89" s="42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148</v>
      </c>
      <c r="B90" s="51" t="s">
        <v>149</v>
      </c>
      <c r="C90" s="52">
        <f>C91</f>
        <v>0</v>
      </c>
      <c r="D90" s="54">
        <f>D91</f>
        <v>0</v>
      </c>
      <c r="E90" s="42">
        <f t="shared" si="2"/>
        <v>0</v>
      </c>
      <c r="F90" s="42" t="e">
        <f t="shared" si="3"/>
        <v>#DIV/0!</v>
      </c>
    </row>
    <row r="91" spans="1:6" ht="25.5">
      <c r="A91" s="43" t="s">
        <v>150</v>
      </c>
      <c r="B91" s="8" t="s">
        <v>151</v>
      </c>
      <c r="C91" s="48"/>
      <c r="D91" s="42"/>
      <c r="E91" s="42">
        <f t="shared" si="2"/>
        <v>0</v>
      </c>
      <c r="F91" s="42" t="e">
        <f t="shared" si="3"/>
        <v>#DIV/0!</v>
      </c>
    </row>
    <row r="92" spans="1:6" ht="25.5">
      <c r="A92" s="40" t="s">
        <v>108</v>
      </c>
      <c r="B92" s="51" t="s">
        <v>152</v>
      </c>
      <c r="C92" s="52">
        <f>C93+C94</f>
        <v>0</v>
      </c>
      <c r="D92" s="52">
        <f>D93+D94</f>
        <v>0</v>
      </c>
      <c r="E92" s="42">
        <f t="shared" si="2"/>
        <v>0</v>
      </c>
      <c r="F92" s="42" t="e">
        <f t="shared" si="3"/>
        <v>#DIV/0!</v>
      </c>
    </row>
    <row r="93" spans="1:6" ht="39">
      <c r="A93" s="43" t="s">
        <v>109</v>
      </c>
      <c r="B93" s="9" t="s">
        <v>153</v>
      </c>
      <c r="C93" s="48"/>
      <c r="D93" s="48"/>
      <c r="E93" s="42">
        <f t="shared" si="2"/>
        <v>0</v>
      </c>
      <c r="F93" s="42" t="e">
        <f t="shared" si="3"/>
        <v>#DIV/0!</v>
      </c>
    </row>
    <row r="94" spans="1:6" ht="15">
      <c r="A94" s="43" t="s">
        <v>115</v>
      </c>
      <c r="B94" s="8" t="s">
        <v>154</v>
      </c>
      <c r="C94" s="45"/>
      <c r="D94" s="42">
        <v>0</v>
      </c>
      <c r="E94" s="42">
        <f t="shared" si="2"/>
        <v>0</v>
      </c>
      <c r="F94" s="42" t="e">
        <f t="shared" si="3"/>
        <v>#DIV/0!</v>
      </c>
    </row>
    <row r="95" spans="1:6" ht="15">
      <c r="A95" s="43"/>
      <c r="B95" s="51" t="s">
        <v>110</v>
      </c>
      <c r="C95" s="60">
        <f>C39+C48+C50+C53+C59+C64+C68+C73+C76+C81+C86+C90+C92</f>
        <v>8456.1</v>
      </c>
      <c r="D95" s="60">
        <f>D39+D48+D50+D53+D59+D64+D68+D73+D76+D81+D86+D90+D92</f>
        <v>2923</v>
      </c>
      <c r="E95" s="42">
        <f t="shared" si="2"/>
        <v>-5533.1</v>
      </c>
      <c r="F95" s="42">
        <f t="shared" si="3"/>
        <v>34.56676245550549</v>
      </c>
    </row>
    <row r="96" spans="1:6" ht="15.75" thickBot="1">
      <c r="A96" s="64"/>
      <c r="B96" s="65" t="s">
        <v>111</v>
      </c>
      <c r="C96" s="61">
        <v>-947.7</v>
      </c>
      <c r="D96" s="72">
        <v>-165.3</v>
      </c>
      <c r="E96" s="42">
        <f t="shared" si="2"/>
        <v>782.4000000000001</v>
      </c>
      <c r="F96" s="42">
        <f t="shared" si="3"/>
        <v>17.442228553339664</v>
      </c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2015-06-09T11:43:57Z</dcterms:modified>
  <cp:category/>
  <cp:version/>
  <cp:contentType/>
  <cp:contentStatus/>
</cp:coreProperties>
</file>