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<sst xmlns="http://schemas.openxmlformats.org/spreadsheetml/2006/main" count="188" uniqueCount="157">
  <si>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</si>
  <si>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</si>
  <si>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</si>
  <si>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</si>
  <si>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</si>
  <si>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</si>
  <si>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</si>
  <si>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</si>
  <si>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</si>
  <si>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</si>
  <si>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</si>
  <si>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</si>
  <si>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</si>
  <si>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</si>
  <si>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</si>
  <si>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</si>
  <si>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</si>
  <si>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</si>
  <si>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</si>
  <si>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</si>
  <si>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</si>
  <si>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</si>
  <si>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</si>
  <si>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</si>
  <si>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</si>
  <si>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</si>
  <si>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</si>
  <si>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</si>
  <si>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</si>
  <si>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</si>
  <si>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</si>
  <si>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</si>
  <si>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</si>
  <si>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</si>
  <si>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</si>
  <si>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</si>
  <si>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</si>
  <si>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</si>
  <si>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</si>
  <si>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</si>
  <si>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</si>
  <si>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</si>
  <si>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</si>
  <si>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</si>
  <si>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</si>
  <si>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</si>
  <si>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</si>
  <si>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</si>
  <si>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</si>
  <si>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</si>
  <si>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</si>
  <si>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</si>
  <si>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</si>
  <si>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</si>
  <si>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</si>
  <si>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</si>
  <si>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</si>
  <si>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</si>
  <si>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</si>
  <si>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</si>
  <si>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</si>
  <si>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</si>
  <si>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</si>
  <si>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</si>
  <si>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</si>
  <si>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</si>
  <si>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</si>
  <si>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</si>
  <si>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</si>
  <si>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</si>
  <si>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</si>
  <si>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</si>
  <si>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</si>
  <si>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</si>
  <si>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</si>
  <si>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</si>
  <si>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</si>
  <si>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</si>
  <si>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</si>
  <si>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</si>
  <si>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</si>
  <si>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</si>
  <si>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</si>
  <si>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</si>
  <si>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</si>
  <si>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</si>
  <si>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</si>
  <si>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</si>
  <si>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</si>
  <si>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</si>
  <si>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</si>
  <si>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</si>
  <si>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</si>
  <si>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</si>
  <si>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</si>
  <si>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</si>
  <si>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</si>
  <si>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</si>
  <si>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</si>
  <si>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</si>
  <si>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</si>
  <si>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</si>
  <si>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</si>
  <si>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</si>
  <si>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</si>
  <si>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</si>
  <si>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</si>
  <si>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</si>
  <si>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</si>
  <si>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</si>
  <si>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</si>
  <si>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</si>
  <si>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</si>
  <si>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</si>
  <si>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</si>
  <si>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</si>
  <si>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</si>
  <si>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</si>
  <si>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</si>
  <si>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</si>
  <si>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</si>
  <si>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</si>
  <si>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</si>
  <si>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</si>
  <si>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</si>
  <si>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</si>
  <si>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</si>
  <si>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</si>
  <si>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</si>
  <si>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</si>
  <si>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</si>
  <si>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</si>
  <si>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</si>
  <si>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</si>
  <si>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</si>
  <si>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</si>
  <si>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</si>
  <si>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</si>
  <si>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</si>
  <si>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</si>
  <si>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</si>
  <si>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</si>
  <si>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</si>
  <si>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</si>
  <si>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</si>
  <si>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</si>
  <si>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</si>
  <si>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</si>
  <si>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</si>
  <si>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</si>
  <si>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</si>
  <si>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</si>
  <si>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</si>
  <si>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</si>
  <si>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01.12 .2017г.</t>
  </si>
  <si>
    <t>Факт на 01.12.2017</t>
  </si>
  <si>
    <t>факт на 01.12.17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</si>
</sst>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0">
      <selection activeCell="K37" sqref="K37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3.71093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4086.3</v>
      </c>
      <c r="D5" s="44">
        <f>D6+D7+D8+D9+D10+D11+D12+D15+D13+D14</f>
        <v>3467.9</v>
      </c>
      <c r="E5" s="44">
        <f>E6+E7+E8+E9+E10+E11+E12+E15+E13+E14</f>
        <v>3469.5</v>
      </c>
      <c r="F5" s="45">
        <f>E5-C5</f>
        <v>-616.8000000000002</v>
      </c>
      <c r="G5" s="26">
        <f>E5/C5*100</f>
        <v>84.90566037735849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704.3</v>
      </c>
      <c r="D7" s="46">
        <v>601.8</v>
      </c>
      <c r="E7" s="46">
        <v>601.7</v>
      </c>
      <c r="F7" s="47">
        <f aca="true" t="shared" si="0" ref="F7:F35">E7-C7</f>
        <v>-102.59999999999991</v>
      </c>
      <c r="G7" s="26">
        <f aca="true" t="shared" si="1" ref="G7:G35">E7/C7*100</f>
        <v>85.43234417151783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752.8</v>
      </c>
      <c r="D11" s="46">
        <v>752.8</v>
      </c>
      <c r="E11" s="46">
        <v>752.8</v>
      </c>
      <c r="F11" s="47">
        <f t="shared" si="0"/>
        <v>0</v>
      </c>
      <c r="G11" s="26">
        <f t="shared" si="1"/>
        <v>100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47.5</v>
      </c>
      <c r="D13" s="46">
        <v>47.5</v>
      </c>
      <c r="E13" s="46">
        <v>49.2</v>
      </c>
      <c r="F13" s="47">
        <f t="shared" si="0"/>
        <v>1.7000000000000028</v>
      </c>
      <c r="G13" s="26">
        <f t="shared" si="1"/>
        <v>103.57894736842105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2578.9</v>
      </c>
      <c r="D14" s="46">
        <v>2063.4</v>
      </c>
      <c r="E14" s="46">
        <v>2063.4</v>
      </c>
      <c r="F14" s="47">
        <f t="shared" si="0"/>
        <v>-515.5</v>
      </c>
      <c r="G14" s="26">
        <f t="shared" si="1"/>
        <v>80.01085734227772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2.8</v>
      </c>
      <c r="D15" s="46">
        <v>2.4</v>
      </c>
      <c r="E15" s="46">
        <v>2.4</v>
      </c>
      <c r="F15" s="47">
        <f t="shared" si="0"/>
        <v>-0.3999999999999999</v>
      </c>
      <c r="G15" s="26">
        <f t="shared" si="1"/>
        <v>85.71428571428572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136.6</v>
      </c>
      <c r="D16" s="48">
        <f>D17+D18+D19+D20+D21+D22+D23+D24+D25+D26+D27</f>
        <v>132.5</v>
      </c>
      <c r="E16" s="48">
        <f>E17+E18+E19+E20+E21+E22+E23+E24+E25+E26+E27</f>
        <v>132.7</v>
      </c>
      <c r="F16" s="45">
        <f t="shared" si="0"/>
        <v>-3.9000000000000057</v>
      </c>
      <c r="G16" s="26">
        <f t="shared" si="1"/>
        <v>97.14494875549047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53.5</v>
      </c>
      <c r="E20" s="46">
        <v>53.6</v>
      </c>
      <c r="F20" s="47">
        <f t="shared" si="0"/>
        <v>-4</v>
      </c>
      <c r="G20" s="26">
        <f t="shared" si="1"/>
        <v>93.05555555555556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>
        <v>0.3</v>
      </c>
      <c r="D21" s="46">
        <v>0.3</v>
      </c>
      <c r="E21" s="46">
        <v>0.3</v>
      </c>
      <c r="F21" s="47">
        <f t="shared" si="0"/>
        <v>0</v>
      </c>
      <c r="G21" s="26">
        <f t="shared" si="1"/>
        <v>100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47.1</v>
      </c>
      <c r="D26" s="46">
        <v>47.1</v>
      </c>
      <c r="E26" s="46">
        <v>47.2</v>
      </c>
      <c r="F26" s="47">
        <f t="shared" si="0"/>
        <v>0.10000000000000142</v>
      </c>
      <c r="G26" s="26">
        <f t="shared" si="1"/>
        <v>100.21231422505308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4222.900000000001</v>
      </c>
      <c r="D28" s="49">
        <f>D5+D16</f>
        <v>3600.4</v>
      </c>
      <c r="E28" s="49">
        <f>E5+E16</f>
        <v>3602.2</v>
      </c>
      <c r="F28" s="45">
        <f t="shared" si="0"/>
        <v>-620.7000000000007</v>
      </c>
      <c r="G28" s="26">
        <f t="shared" si="1"/>
        <v>85.30157001112978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13792.5</v>
      </c>
      <c r="D29" s="49">
        <f>SUM(D30:D33)</f>
        <v>13792.5</v>
      </c>
      <c r="E29" s="49">
        <f>SUM(E30:E33)</f>
        <v>10346.6</v>
      </c>
      <c r="F29" s="45">
        <f t="shared" si="0"/>
        <v>-3445.8999999999996</v>
      </c>
      <c r="G29" s="26">
        <f t="shared" si="1"/>
        <v>75.01613195577306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1347.3</v>
      </c>
      <c r="D30" s="46">
        <v>1347.3</v>
      </c>
      <c r="E30" s="46">
        <v>1271</v>
      </c>
      <c r="F30" s="47">
        <f t="shared" si="0"/>
        <v>-76.29999999999995</v>
      </c>
      <c r="G30" s="16">
        <f t="shared" si="1"/>
        <v>94.33682179173162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69.5</v>
      </c>
      <c r="F32" s="47">
        <f t="shared" si="0"/>
        <v>0</v>
      </c>
      <c r="G32" s="16">
        <f t="shared" si="1"/>
        <v>100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12375.7</v>
      </c>
      <c r="D33" s="46">
        <v>12375.7</v>
      </c>
      <c r="E33" s="46">
        <v>9006.1</v>
      </c>
      <c r="F33" s="47">
        <f t="shared" si="0"/>
        <v>-3369.6000000000004</v>
      </c>
      <c r="G33" s="16">
        <f t="shared" si="1"/>
        <v>72.77244923519478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18015.4</v>
      </c>
      <c r="D35" s="49">
        <f>D28+D29+D34</f>
        <v>17392.9</v>
      </c>
      <c r="E35" s="49">
        <f>E28+E29+E34</f>
        <v>13948.8</v>
      </c>
      <c r="F35" s="45">
        <f t="shared" si="0"/>
        <v>-4066.600000000002</v>
      </c>
      <c r="G35" s="26">
        <f t="shared" si="1"/>
        <v>77.42709015619968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3184.7000000000003</v>
      </c>
      <c r="D39" s="50">
        <f>SUM(D40:D47)</f>
        <v>2606.7</v>
      </c>
      <c r="E39" s="51">
        <f aca="true" t="shared" si="2" ref="E39:E95">D39-C39</f>
        <v>-578.0000000000005</v>
      </c>
      <c r="F39" s="51">
        <f>D39/C39*100</f>
        <v>81.85072377303983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3030.5</v>
      </c>
      <c r="D42" s="51">
        <v>2495.6</v>
      </c>
      <c r="E42" s="51">
        <f t="shared" si="2"/>
        <v>-534.9000000000001</v>
      </c>
      <c r="F42" s="51">
        <f t="shared" si="3"/>
        <v>82.34944728592642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3.7</v>
      </c>
      <c r="E44" s="51">
        <f t="shared" si="2"/>
        <v>-0.09999999999999964</v>
      </c>
      <c r="F44" s="51">
        <f t="shared" si="3"/>
        <v>97.36842105263159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145.4</v>
      </c>
      <c r="D47" s="51">
        <v>107.4</v>
      </c>
      <c r="E47" s="51">
        <f t="shared" si="2"/>
        <v>-38</v>
      </c>
      <c r="F47" s="51">
        <f t="shared" si="3"/>
        <v>73.86519944979368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69.3</v>
      </c>
      <c r="D48" s="55">
        <v>54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69.3</v>
      </c>
      <c r="D49" s="33">
        <v>54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1.7</v>
      </c>
      <c r="D50" s="56">
        <f>D51+D52</f>
        <v>1.7</v>
      </c>
      <c r="E50" s="51">
        <f t="shared" si="2"/>
        <v>0</v>
      </c>
      <c r="F50" s="51">
        <f t="shared" si="3"/>
        <v>100</v>
      </c>
      <c r="G50" s="69"/>
      <c r="H50" s="70"/>
    </row>
    <row r="51" spans="1:8" ht="51">
      <c r="A51" s="74" t="s">
        <v>42</v>
      </c>
      <c r="B51" s="75" t="s">
        <v>126</v>
      </c>
      <c r="C51" s="33">
        <v>1.7</v>
      </c>
      <c r="D51" s="51">
        <v>1.7</v>
      </c>
      <c r="E51" s="51">
        <f t="shared" si="2"/>
        <v>0</v>
      </c>
      <c r="F51" s="51">
        <f t="shared" si="3"/>
        <v>100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2190</v>
      </c>
      <c r="D53" s="56">
        <f>D54+D54+D55+D56+D57+D58</f>
        <v>1865.3</v>
      </c>
      <c r="E53" s="51">
        <f t="shared" si="2"/>
        <v>-324.70000000000005</v>
      </c>
      <c r="F53" s="51">
        <f t="shared" si="3"/>
        <v>85.17351598173516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2190</v>
      </c>
      <c r="D57" s="51">
        <v>1865.3</v>
      </c>
      <c r="E57" s="51">
        <f t="shared" si="2"/>
        <v>-324.70000000000005</v>
      </c>
      <c r="F57" s="51">
        <f t="shared" si="3"/>
        <v>85.17351598173516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2126</v>
      </c>
      <c r="D59" s="56">
        <f>D61+D62</f>
        <v>841.7</v>
      </c>
      <c r="E59" s="51">
        <f t="shared" si="2"/>
        <v>-1284.3</v>
      </c>
      <c r="F59" s="51">
        <f t="shared" si="3"/>
        <v>39.590780809031045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1909.1</v>
      </c>
      <c r="D61" s="37">
        <v>728.1</v>
      </c>
      <c r="E61" s="51">
        <f t="shared" si="2"/>
        <v>-1181</v>
      </c>
      <c r="F61" s="51">
        <f t="shared" si="3"/>
        <v>38.138389817191346</v>
      </c>
      <c r="G61" s="66"/>
      <c r="H61" s="68"/>
    </row>
    <row r="62" spans="1:8" ht="15">
      <c r="A62" s="74" t="s">
        <v>62</v>
      </c>
      <c r="B62" s="76" t="s">
        <v>63</v>
      </c>
      <c r="C62" s="58">
        <v>216.9</v>
      </c>
      <c r="D62" s="51">
        <v>113.6</v>
      </c>
      <c r="E62" s="51">
        <f t="shared" si="2"/>
        <v>-103.30000000000001</v>
      </c>
      <c r="F62" s="51">
        <f t="shared" si="3"/>
        <v>52.37436606731212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</v>
      </c>
      <c r="D66" s="56">
        <f>SUM(D67:D71)</f>
        <v>3</v>
      </c>
      <c r="E66" s="51">
        <f t="shared" si="2"/>
        <v>0</v>
      </c>
      <c r="F66" s="51">
        <f t="shared" si="3"/>
        <v>100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3</v>
      </c>
      <c r="D69" s="53">
        <v>3</v>
      </c>
      <c r="E69" s="51">
        <f t="shared" si="2"/>
        <v>0</v>
      </c>
      <c r="F69" s="51">
        <f t="shared" si="3"/>
        <v>100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10563.4</v>
      </c>
      <c r="D72" s="56">
        <v>6656.5</v>
      </c>
      <c r="E72" s="51">
        <f t="shared" si="2"/>
        <v>-3906.8999999999996</v>
      </c>
      <c r="F72" s="51">
        <f t="shared" si="3"/>
        <v>63.01474903913513</v>
      </c>
    </row>
    <row r="73" spans="1:6" ht="15">
      <c r="A73" s="74" t="s">
        <v>76</v>
      </c>
      <c r="B73" s="79" t="s">
        <v>77</v>
      </c>
      <c r="C73" s="53">
        <v>10563.4</v>
      </c>
      <c r="D73" s="53">
        <v>6656.5</v>
      </c>
      <c r="E73" s="51">
        <f t="shared" si="2"/>
        <v>-3906.8999999999996</v>
      </c>
      <c r="F73" s="51">
        <f t="shared" si="3"/>
        <v>63.01474903913513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57.5</v>
      </c>
      <c r="D79" s="56">
        <v>47.8</v>
      </c>
      <c r="E79" s="51">
        <f t="shared" si="2"/>
        <v>-9.700000000000003</v>
      </c>
      <c r="F79" s="51">
        <f t="shared" si="3"/>
        <v>83.13043478260869</v>
      </c>
    </row>
    <row r="80" spans="1:6" ht="15">
      <c r="A80" s="74" t="s">
        <v>145</v>
      </c>
      <c r="B80" s="75" t="s">
        <v>146</v>
      </c>
      <c r="C80" s="53">
        <v>57.5</v>
      </c>
      <c r="D80" s="53">
        <v>47.8</v>
      </c>
      <c r="E80" s="51">
        <f t="shared" si="2"/>
        <v>-9.700000000000003</v>
      </c>
      <c r="F80" s="51">
        <f t="shared" si="3"/>
        <v>83.13043478260869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0.4</v>
      </c>
      <c r="D89" s="56">
        <f>D90</f>
        <v>0.3</v>
      </c>
      <c r="E89" s="51">
        <f t="shared" si="2"/>
        <v>-0.10000000000000003</v>
      </c>
      <c r="F89" s="51">
        <f t="shared" si="3"/>
        <v>74.99999999999999</v>
      </c>
    </row>
    <row r="90" spans="1:6" ht="25.5">
      <c r="A90" s="74" t="s">
        <v>138</v>
      </c>
      <c r="B90" s="75" t="s">
        <v>139</v>
      </c>
      <c r="C90" s="53">
        <v>0.4</v>
      </c>
      <c r="D90" s="51">
        <v>0.3</v>
      </c>
      <c r="E90" s="51">
        <f t="shared" si="2"/>
        <v>-0.10000000000000003</v>
      </c>
      <c r="F90" s="51">
        <f t="shared" si="3"/>
        <v>74.99999999999999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f>C85+C72+C59+C53+C50+C48+C39+C89+C64+C79+C66</f>
        <v>18198</v>
      </c>
      <c r="D94" s="56">
        <f>D39+D48+D50+D53+D59+D64+D66+D72+D75+D79+D85+D89+D91</f>
        <v>12078.999999999998</v>
      </c>
      <c r="E94" s="51">
        <f t="shared" si="2"/>
        <v>-6119.000000000002</v>
      </c>
      <c r="F94" s="51">
        <f t="shared" si="3"/>
        <v>66.37542587097482</v>
      </c>
    </row>
    <row r="95" spans="1:6" ht="15">
      <c r="A95" s="74"/>
      <c r="B95" s="77" t="s">
        <v>103</v>
      </c>
      <c r="C95" s="61">
        <v>-182.6</v>
      </c>
      <c r="D95" s="62">
        <v>297.8</v>
      </c>
      <c r="E95" s="51">
        <f t="shared" si="2"/>
        <v>480.4</v>
      </c>
      <c r="F95" s="51">
        <f t="shared" si="3"/>
        <v>-163.08871851040527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2018-01-23T14:08:15Z</dcterms:modified>
  <cp:category/>
  <cp:version/>
  <cp:contentType/>
  <cp:contentStatus/>
</cp:coreProperties>
</file>