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<sst xmlns="http://schemas.openxmlformats.org/spreadsheetml/2006/main" count="188" uniqueCount="157">
  <si>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</si>
  <si>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</si>
  <si>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</si>
  <si>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</si>
  <si>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</si>
  <si>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</si>
  <si>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</si>
  <si>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</si>
  <si>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</si>
  <si>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</si>
  <si>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</si>
  <si>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</si>
  <si>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</si>
  <si>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</si>
  <si>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</si>
  <si>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</si>
  <si>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</si>
  <si>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</si>
  <si>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</si>
  <si>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</si>
  <si>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</si>
  <si>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</si>
  <si>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</si>
  <si>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</si>
  <si>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</si>
  <si>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</si>
  <si>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</si>
  <si>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</si>
  <si>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</si>
  <si>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</si>
  <si>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</si>
  <si>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</si>
  <si>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</si>
  <si>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</si>
  <si>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</si>
  <si>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</si>
  <si>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</si>
  <si>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</si>
  <si>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</si>
  <si>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</si>
  <si>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</si>
  <si>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</si>
  <si>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</si>
  <si>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</si>
  <si>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</si>
  <si>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</si>
  <si>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</si>
  <si>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</si>
  <si>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</si>
  <si>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</si>
  <si>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</si>
  <si>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</si>
  <si>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</si>
  <si>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</si>
  <si>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</si>
  <si>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</si>
  <si>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</si>
  <si>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</si>
  <si>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</si>
  <si>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</si>
  <si>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</si>
  <si>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</si>
  <si>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</si>
  <si>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</si>
  <si>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</si>
  <si>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</si>
  <si>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</si>
  <si>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</si>
  <si>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</si>
  <si>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</si>
  <si>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</si>
  <si>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</si>
  <si>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</si>
  <si>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</si>
  <si>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</si>
  <si>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</si>
  <si>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</si>
  <si>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</si>
  <si>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</si>
  <si>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</si>
  <si>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</si>
  <si>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</si>
  <si>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</si>
  <si>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</si>
  <si>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</si>
  <si>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</si>
  <si>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</si>
  <si>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</si>
  <si>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</si>
  <si>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</si>
  <si>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</si>
  <si>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</si>
  <si>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</si>
  <si>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</si>
  <si>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</si>
  <si>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</si>
  <si>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</si>
  <si>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</si>
  <si>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</si>
  <si>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</si>
  <si>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</si>
  <si>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</si>
  <si>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</si>
  <si>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</si>
  <si>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</si>
  <si>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</si>
  <si>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</si>
  <si>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</si>
  <si>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</si>
  <si>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</si>
  <si>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</si>
  <si>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</si>
  <si>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</si>
  <si>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</si>
  <si>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</si>
  <si>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</si>
  <si>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</si>
  <si>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</si>
  <si>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</si>
  <si>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</si>
  <si>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</si>
  <si>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</si>
  <si>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</si>
  <si>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</si>
  <si>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</si>
  <si>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</si>
  <si>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</si>
  <si>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</si>
  <si>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</si>
  <si>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</si>
  <si>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</si>
  <si>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</si>
  <si>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</si>
  <si>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</si>
  <si>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</si>
  <si>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</si>
  <si>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</si>
  <si>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</si>
  <si>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</si>
  <si>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</si>
  <si>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</si>
  <si>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</si>
  <si>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</si>
  <si>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</si>
  <si>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</si>
  <si>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</si>
  <si>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</si>
  <si>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</si>
  <si>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</si>
  <si>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</si>
  <si>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</si>
  <si>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</si>
  <si>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</si>
  <si>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</si>
  <si>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факт на 01.11.17</t>
  </si>
  <si>
    <t>по состоянию на 01.11.2017г.</t>
  </si>
  <si>
    <t>Факт на 01.11.2017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</si>
</sst>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155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156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4108.7</v>
      </c>
      <c r="D5" s="44">
        <f>D6+D7+D8+D9+D10+D11+D12+D15+D13+D14</f>
        <v>2748.8</v>
      </c>
      <c r="E5" s="44">
        <f>E6+E7+E8+E9+E10+E11+E12+E15+E13+E14</f>
        <v>2849.2</v>
      </c>
      <c r="F5" s="45">
        <f>E5-C5</f>
        <v>-1259.5</v>
      </c>
      <c r="G5" s="26">
        <f>E5/C5*100</f>
        <v>69.34553508408986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704.3</v>
      </c>
      <c r="D7" s="46">
        <v>534.4</v>
      </c>
      <c r="E7" s="46">
        <v>534.5</v>
      </c>
      <c r="F7" s="47">
        <f aca="true" t="shared" si="0" ref="F7:F35">E7-C7</f>
        <v>-169.79999999999995</v>
      </c>
      <c r="G7" s="26">
        <f aca="true" t="shared" si="1" ref="G7:G35">E7/C7*100</f>
        <v>75.89095555871079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652.1</v>
      </c>
      <c r="D11" s="46">
        <v>652.1</v>
      </c>
      <c r="E11" s="46">
        <v>752.8</v>
      </c>
      <c r="F11" s="47">
        <f t="shared" si="0"/>
        <v>100.69999999999993</v>
      </c>
      <c r="G11" s="26">
        <f t="shared" si="1"/>
        <v>115.44241680723815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30.5</v>
      </c>
      <c r="D13" s="46">
        <v>14.8</v>
      </c>
      <c r="E13" s="46">
        <v>14.8</v>
      </c>
      <c r="F13" s="47">
        <f t="shared" si="0"/>
        <v>-15.7</v>
      </c>
      <c r="G13" s="26">
        <f t="shared" si="1"/>
        <v>48.52459016393443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2719</v>
      </c>
      <c r="D14" s="46">
        <v>1545.2</v>
      </c>
      <c r="E14" s="46">
        <v>1545</v>
      </c>
      <c r="F14" s="47">
        <f t="shared" si="0"/>
        <v>-1174</v>
      </c>
      <c r="G14" s="26">
        <f t="shared" si="1"/>
        <v>56.82236116219198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2.8</v>
      </c>
      <c r="D15" s="46">
        <v>2.3</v>
      </c>
      <c r="E15" s="46">
        <v>2.1</v>
      </c>
      <c r="F15" s="47">
        <f t="shared" si="0"/>
        <v>-0.6999999999999997</v>
      </c>
      <c r="G15" s="26">
        <f t="shared" si="1"/>
        <v>75.00000000000001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114.2</v>
      </c>
      <c r="D16" s="48">
        <f>D17+D18+D19+D20+D21+D22+D23+D24+D25+D26+D27</f>
        <v>114.2</v>
      </c>
      <c r="E16" s="48">
        <f>E17+E18+E19+E20+E21+E22+E23+E24+E25+E26+E27</f>
        <v>123.10000000000001</v>
      </c>
      <c r="F16" s="45">
        <f t="shared" si="0"/>
        <v>8.900000000000006</v>
      </c>
      <c r="G16" s="26">
        <f t="shared" si="1"/>
        <v>107.79334500875657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57.6</v>
      </c>
      <c r="E20" s="46">
        <v>44</v>
      </c>
      <c r="F20" s="47">
        <f t="shared" si="0"/>
        <v>-13.600000000000001</v>
      </c>
      <c r="G20" s="26">
        <f t="shared" si="1"/>
        <v>76.38888888888889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>
        <v>0.3</v>
      </c>
      <c r="D21" s="46">
        <v>0.3</v>
      </c>
      <c r="E21" s="46">
        <v>0.3</v>
      </c>
      <c r="F21" s="47">
        <f t="shared" si="0"/>
        <v>0</v>
      </c>
      <c r="G21" s="26">
        <f t="shared" si="1"/>
        <v>100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0</v>
      </c>
      <c r="E23" s="46">
        <v>0</v>
      </c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31.6</v>
      </c>
      <c r="D24" s="46">
        <v>31.6</v>
      </c>
      <c r="E24" s="46">
        <v>31.6</v>
      </c>
      <c r="F24" s="47">
        <f t="shared" si="0"/>
        <v>0</v>
      </c>
      <c r="G24" s="26">
        <f t="shared" si="1"/>
        <v>100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24.7</v>
      </c>
      <c r="D26" s="46">
        <v>24.7</v>
      </c>
      <c r="E26" s="46">
        <v>47.2</v>
      </c>
      <c r="F26" s="47">
        <f t="shared" si="0"/>
        <v>22.500000000000004</v>
      </c>
      <c r="G26" s="26">
        <f t="shared" si="1"/>
        <v>191.09311740890692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/>
      <c r="D27" s="46"/>
      <c r="E27" s="46"/>
      <c r="F27" s="47">
        <f t="shared" si="0"/>
        <v>0</v>
      </c>
      <c r="G27" s="26" t="e">
        <f t="shared" si="1"/>
        <v>#DIV/0!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4222.9</v>
      </c>
      <c r="D28" s="49">
        <f>D5+D16</f>
        <v>2863</v>
      </c>
      <c r="E28" s="49">
        <f>E5+E16</f>
        <v>2972.2999999999997</v>
      </c>
      <c r="F28" s="45">
        <f t="shared" si="0"/>
        <v>-1250.6</v>
      </c>
      <c r="G28" s="26">
        <f t="shared" si="1"/>
        <v>70.38528025764286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13842.4</v>
      </c>
      <c r="D29" s="49">
        <f>SUM(D30:D33)</f>
        <v>13842.4</v>
      </c>
      <c r="E29" s="49">
        <f>SUM(E30:E33)</f>
        <v>8310</v>
      </c>
      <c r="F29" s="45">
        <f t="shared" si="0"/>
        <v>-5532.4</v>
      </c>
      <c r="G29" s="26">
        <f t="shared" si="1"/>
        <v>60.03294226434722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1347.3</v>
      </c>
      <c r="D30" s="46">
        <v>1347.3</v>
      </c>
      <c r="E30" s="46">
        <v>1194.7</v>
      </c>
      <c r="F30" s="47">
        <f t="shared" si="0"/>
        <v>-152.5999999999999</v>
      </c>
      <c r="G30" s="16">
        <f t="shared" si="1"/>
        <v>88.67364358346322</v>
      </c>
      <c r="H30" s="14" t="s">
        <v>108</v>
      </c>
    </row>
    <row r="31" spans="1:8" ht="28.5" customHeight="1">
      <c r="A31" s="4">
        <v>2</v>
      </c>
      <c r="B31" s="21" t="s">
        <v>20</v>
      </c>
      <c r="C31" s="46"/>
      <c r="D31" s="46"/>
      <c r="E31" s="46"/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69.5</v>
      </c>
      <c r="D32" s="46">
        <v>69.5</v>
      </c>
      <c r="E32" s="46">
        <v>69.5</v>
      </c>
      <c r="F32" s="47">
        <f t="shared" si="0"/>
        <v>0</v>
      </c>
      <c r="G32" s="16">
        <f t="shared" si="1"/>
        <v>100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12425.6</v>
      </c>
      <c r="D33" s="46">
        <v>12425.6</v>
      </c>
      <c r="E33" s="46">
        <v>7045.8</v>
      </c>
      <c r="F33" s="47">
        <f t="shared" si="0"/>
        <v>-5379.8</v>
      </c>
      <c r="G33" s="16">
        <f t="shared" si="1"/>
        <v>56.70390162245687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0</v>
      </c>
      <c r="F34" s="47">
        <f t="shared" si="0"/>
        <v>0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18065.3</v>
      </c>
      <c r="D35" s="49">
        <f>D28+D29+D34</f>
        <v>16705.4</v>
      </c>
      <c r="E35" s="49">
        <f>E28+E29+E34</f>
        <v>11282.3</v>
      </c>
      <c r="F35" s="45">
        <f t="shared" si="0"/>
        <v>-6783</v>
      </c>
      <c r="G35" s="26">
        <f t="shared" si="1"/>
        <v>62.452879276845664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154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3185</v>
      </c>
      <c r="D39" s="50">
        <f>SUM(D40:D47)</f>
        <v>2420.2999999999997</v>
      </c>
      <c r="E39" s="51">
        <f aca="true" t="shared" si="2" ref="E39:E95">D39-C39</f>
        <v>-764.7000000000003</v>
      </c>
      <c r="F39" s="51">
        <f>D39/C39*100</f>
        <v>75.99058084772369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3035.6</v>
      </c>
      <c r="D42" s="51">
        <v>2325.9</v>
      </c>
      <c r="E42" s="51">
        <f t="shared" si="2"/>
        <v>-709.6999999999998</v>
      </c>
      <c r="F42" s="51">
        <f t="shared" si="3"/>
        <v>76.62076689945975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3.7</v>
      </c>
      <c r="E44" s="51">
        <f t="shared" si="2"/>
        <v>-0.09999999999999964</v>
      </c>
      <c r="F44" s="51">
        <f t="shared" si="3"/>
        <v>97.36842105263159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140.6</v>
      </c>
      <c r="D47" s="51">
        <v>90.7</v>
      </c>
      <c r="E47" s="51">
        <f t="shared" si="2"/>
        <v>-49.89999999999999</v>
      </c>
      <c r="F47" s="51">
        <f t="shared" si="3"/>
        <v>64.50924608819346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69.3</v>
      </c>
      <c r="D48" s="55">
        <v>44.8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69.3</v>
      </c>
      <c r="D49" s="33">
        <v>44.8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1.7</v>
      </c>
      <c r="E50" s="51">
        <f t="shared" si="2"/>
        <v>-1.3</v>
      </c>
      <c r="F50" s="51">
        <f t="shared" si="3"/>
        <v>56.666666666666664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>
        <v>1.7</v>
      </c>
      <c r="E51" s="51">
        <f t="shared" si="2"/>
        <v>-1.3</v>
      </c>
      <c r="F51" s="51">
        <f t="shared" si="3"/>
        <v>56.666666666666664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2190</v>
      </c>
      <c r="D53" s="56">
        <f>D54+D54+D55+D56+D57+D58</f>
        <v>1481.2</v>
      </c>
      <c r="E53" s="51">
        <f t="shared" si="2"/>
        <v>-708.8</v>
      </c>
      <c r="F53" s="51">
        <f t="shared" si="3"/>
        <v>67.63470319634703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2190</v>
      </c>
      <c r="D57" s="51">
        <v>1481.2</v>
      </c>
      <c r="E57" s="51">
        <f t="shared" si="2"/>
        <v>-708.8</v>
      </c>
      <c r="F57" s="51">
        <f t="shared" si="3"/>
        <v>67.63470319634703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2097.5</v>
      </c>
      <c r="D59" s="56">
        <f>D61+D62</f>
        <v>769.0999999999999</v>
      </c>
      <c r="E59" s="51">
        <f t="shared" si="2"/>
        <v>-1328.4</v>
      </c>
      <c r="F59" s="51">
        <f t="shared" si="3"/>
        <v>36.66746126340882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1806.9</v>
      </c>
      <c r="D61" s="37">
        <v>661.8</v>
      </c>
      <c r="E61" s="51">
        <f t="shared" si="2"/>
        <v>-1145.1000000000001</v>
      </c>
      <c r="F61" s="51">
        <f t="shared" si="3"/>
        <v>36.62626598040843</v>
      </c>
      <c r="G61" s="66"/>
      <c r="H61" s="68"/>
    </row>
    <row r="62" spans="1:8" ht="15">
      <c r="A62" s="74" t="s">
        <v>62</v>
      </c>
      <c r="B62" s="76" t="s">
        <v>63</v>
      </c>
      <c r="C62" s="58">
        <v>290.6</v>
      </c>
      <c r="D62" s="51">
        <v>107.3</v>
      </c>
      <c r="E62" s="51">
        <f t="shared" si="2"/>
        <v>-183.3</v>
      </c>
      <c r="F62" s="51">
        <f t="shared" si="3"/>
        <v>36.923606331727456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0.5</v>
      </c>
      <c r="D64" s="50">
        <f>D65</f>
        <v>0</v>
      </c>
      <c r="E64" s="51">
        <f t="shared" si="2"/>
        <v>-0.5</v>
      </c>
      <c r="F64" s="51">
        <f t="shared" si="3"/>
        <v>0</v>
      </c>
      <c r="G64" s="71"/>
      <c r="H64" s="68"/>
    </row>
    <row r="65" spans="1:8" ht="26.25">
      <c r="A65" s="74" t="s">
        <v>128</v>
      </c>
      <c r="B65" s="76" t="s">
        <v>129</v>
      </c>
      <c r="C65" s="52">
        <v>0.5</v>
      </c>
      <c r="D65" s="51"/>
      <c r="E65" s="51">
        <f t="shared" si="2"/>
        <v>-0.5</v>
      </c>
      <c r="F65" s="51">
        <f t="shared" si="3"/>
        <v>0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3.4</v>
      </c>
      <c r="D66" s="56">
        <f>SUM(D67:D71)</f>
        <v>3</v>
      </c>
      <c r="E66" s="51">
        <f t="shared" si="2"/>
        <v>-0.3999999999999999</v>
      </c>
      <c r="F66" s="51">
        <f t="shared" si="3"/>
        <v>88.23529411764706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3.4</v>
      </c>
      <c r="D69" s="53">
        <v>3</v>
      </c>
      <c r="E69" s="51">
        <f t="shared" si="2"/>
        <v>-0.3999999999999999</v>
      </c>
      <c r="F69" s="51">
        <f t="shared" si="3"/>
        <v>88.23529411764706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f>C73+C74</f>
        <v>10410.3</v>
      </c>
      <c r="D72" s="56">
        <v>6528.7</v>
      </c>
      <c r="E72" s="51">
        <f t="shared" si="2"/>
        <v>-3881.5999999999995</v>
      </c>
      <c r="F72" s="51">
        <f t="shared" si="3"/>
        <v>62.71385070555123</v>
      </c>
    </row>
    <row r="73" spans="1:6" ht="15">
      <c r="A73" s="74" t="s">
        <v>76</v>
      </c>
      <c r="B73" s="79" t="s">
        <v>77</v>
      </c>
      <c r="C73" s="53">
        <v>10410.3</v>
      </c>
      <c r="D73" s="53">
        <v>6528.7</v>
      </c>
      <c r="E73" s="51">
        <f t="shared" si="2"/>
        <v>-3881.5999999999995</v>
      </c>
      <c r="F73" s="51">
        <f t="shared" si="3"/>
        <v>62.71385070555123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v>43</v>
      </c>
      <c r="E79" s="51">
        <f t="shared" si="2"/>
        <v>-14.600000000000001</v>
      </c>
      <c r="F79" s="51">
        <f t="shared" si="3"/>
        <v>74.65277777777779</v>
      </c>
    </row>
    <row r="80" spans="1:6" ht="15">
      <c r="A80" s="74" t="s">
        <v>145</v>
      </c>
      <c r="B80" s="75" t="s">
        <v>146</v>
      </c>
      <c r="C80" s="53">
        <v>57.6</v>
      </c>
      <c r="D80" s="53">
        <v>43</v>
      </c>
      <c r="E80" s="51">
        <f t="shared" si="2"/>
        <v>-14.600000000000001</v>
      </c>
      <c r="F80" s="51">
        <f t="shared" si="3"/>
        <v>74.65277777777779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2</v>
      </c>
      <c r="E85" s="51">
        <f t="shared" si="2"/>
        <v>0</v>
      </c>
      <c r="F85" s="51">
        <f t="shared" si="3"/>
        <v>100</v>
      </c>
    </row>
    <row r="86" spans="1:6" ht="15">
      <c r="A86" s="74" t="s">
        <v>97</v>
      </c>
      <c r="B86" s="75" t="s">
        <v>98</v>
      </c>
      <c r="C86" s="53">
        <v>2</v>
      </c>
      <c r="D86" s="59">
        <v>2</v>
      </c>
      <c r="E86" s="51">
        <f t="shared" si="2"/>
        <v>0</v>
      </c>
      <c r="F86" s="51">
        <f t="shared" si="3"/>
        <v>100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0.4</v>
      </c>
      <c r="D89" s="56">
        <f>D90</f>
        <v>0.2</v>
      </c>
      <c r="E89" s="51">
        <f t="shared" si="2"/>
        <v>-0.2</v>
      </c>
      <c r="F89" s="51">
        <f t="shared" si="3"/>
        <v>50</v>
      </c>
    </row>
    <row r="90" spans="1:6" ht="25.5">
      <c r="A90" s="74" t="s">
        <v>138</v>
      </c>
      <c r="B90" s="75" t="s">
        <v>139</v>
      </c>
      <c r="C90" s="53">
        <v>0.4</v>
      </c>
      <c r="D90" s="51">
        <v>0.2</v>
      </c>
      <c r="E90" s="51">
        <f t="shared" si="2"/>
        <v>-0.2</v>
      </c>
      <c r="F90" s="51">
        <f t="shared" si="3"/>
        <v>50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f>C85+C72+C59+C53+C50+C48+C39+C89+C64+C79+C66</f>
        <v>18019</v>
      </c>
      <c r="D94" s="56">
        <f>D39+D48+D50+D53+D59+D64+D66+D72+D75+D79+D85+D89+D91</f>
        <v>11294</v>
      </c>
      <c r="E94" s="51">
        <f t="shared" si="2"/>
        <v>-6725</v>
      </c>
      <c r="F94" s="51">
        <f t="shared" si="3"/>
        <v>62.67828403352017</v>
      </c>
    </row>
    <row r="95" spans="1:6" ht="15">
      <c r="A95" s="74"/>
      <c r="B95" s="77" t="s">
        <v>103</v>
      </c>
      <c r="C95" s="61">
        <v>46.3</v>
      </c>
      <c r="D95" s="62">
        <v>-11.6</v>
      </c>
      <c r="E95" s="51">
        <f t="shared" si="2"/>
        <v>-57.9</v>
      </c>
      <c r="F95" s="51">
        <f t="shared" si="3"/>
        <v>-25.053995680345576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2017-11-10T11:35:13Z</dcterms:modified>
  <cp:category/>
  <cp:version/>
  <cp:contentType/>
  <cp:contentStatus/>
</cp:coreProperties>
</file>