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<sst xmlns="http://schemas.openxmlformats.org/spreadsheetml/2006/main" count="186" uniqueCount="155">
  <si>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</si>
  <si>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</si>
  <si>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</si>
  <si>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</si>
  <si>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</si>
  <si>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</si>
  <si>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</si>
  <si>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</si>
  <si>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</si>
  <si>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</si>
  <si>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</si>
  <si>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</si>
  <si>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</si>
  <si>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</si>
  <si>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</si>
  <si>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</si>
  <si>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</si>
  <si>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</si>
  <si>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</si>
  <si>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</si>
  <si>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</si>
  <si>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</si>
  <si>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</si>
  <si>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</si>
  <si>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</si>
  <si>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</si>
  <si>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</si>
  <si>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</si>
  <si>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</si>
  <si>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</si>
  <si>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</si>
  <si>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</si>
  <si>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</si>
  <si>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</si>
  <si>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</si>
  <si>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</si>
  <si>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</si>
  <si>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</si>
  <si>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</si>
  <si>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</si>
  <si>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</si>
  <si>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</si>
  <si>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</si>
  <si>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</si>
  <si>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</si>
  <si>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</si>
  <si>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</si>
  <si>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</si>
  <si>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</si>
  <si>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</si>
  <si>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</si>
  <si>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</si>
  <si>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</si>
  <si>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</si>
  <si>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</si>
  <si>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</si>
  <si>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</si>
  <si>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</si>
  <si>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</si>
  <si>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</si>
  <si>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</si>
  <si>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</si>
  <si>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</si>
  <si>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</si>
  <si>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</si>
  <si>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</si>
  <si>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</si>
  <si>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</si>
  <si>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</si>
  <si>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</si>
  <si>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</si>
  <si>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</si>
  <si>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</si>
  <si>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</si>
  <si>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</si>
  <si>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</si>
  <si>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</si>
  <si>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</si>
  <si>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</si>
  <si>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</si>
  <si>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</si>
  <si>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</si>
  <si>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</si>
  <si>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</si>
  <si>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</si>
  <si>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</si>
  <si>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</si>
  <si>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</si>
  <si>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</si>
  <si>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</si>
  <si>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</si>
  <si>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</si>
  <si>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</si>
  <si>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</si>
  <si>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</si>
  <si>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</si>
  <si>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</si>
  <si>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</si>
  <si>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</si>
  <si>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</si>
  <si>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</si>
  <si>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</si>
  <si>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</si>
  <si>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</si>
  <si>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</si>
  <si>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</si>
  <si>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</si>
  <si>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</si>
  <si>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</si>
  <si>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</si>
  <si>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</si>
  <si>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</si>
  <si>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</si>
  <si>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</si>
  <si>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</si>
  <si>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</si>
  <si>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</si>
  <si>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</si>
  <si>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</si>
  <si>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</si>
  <si>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</si>
  <si>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</si>
  <si>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</si>
  <si>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</si>
  <si>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</si>
  <si>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</si>
  <si>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</si>
  <si>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</si>
  <si>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</si>
  <si>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</si>
  <si>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</si>
  <si>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</si>
  <si>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</si>
  <si>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</si>
  <si>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</si>
  <si>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</si>
  <si>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</si>
  <si>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</si>
  <si>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</si>
  <si>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</si>
  <si>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</si>
  <si>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</si>
  <si>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</si>
  <si>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</si>
  <si>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</si>
  <si>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</si>
  <si>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</si>
  <si>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</si>
  <si>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</si>
  <si>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</si>
  <si>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</si>
  <si>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</si>
  <si>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факт на 01.08.16</t>
  </si>
  <si>
    <t>Факт на 01.09.2016</t>
  </si>
  <si>
    <t>по состоянию на 01.10.2016г.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</si>
</sst>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34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154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153</v>
      </c>
      <c r="E4" s="11" t="s">
        <v>3</v>
      </c>
      <c r="F4" s="74" t="s">
        <v>4</v>
      </c>
      <c r="G4" s="75"/>
      <c r="H4" s="35"/>
    </row>
    <row r="5" spans="1:8" ht="17.25" customHeight="1">
      <c r="A5" s="4"/>
      <c r="B5" s="26" t="s">
        <v>111</v>
      </c>
      <c r="C5" s="12">
        <f>C6+C7+C8+C9+C10+C11+C12+C15+C13+C14</f>
        <v>5006.4</v>
      </c>
      <c r="D5" s="12">
        <f>D6+D7+D8+D9+D10+D11+D12+D15+D13+D14</f>
        <v>2745</v>
      </c>
      <c r="E5" s="12">
        <f>E6+E7+E8+E9+E10+E11+E12+E15+E13+E14</f>
        <v>2745.0999999999995</v>
      </c>
      <c r="F5" s="13">
        <f>E5-C5</f>
        <v>-2261.3</v>
      </c>
      <c r="G5" s="33">
        <f>E5/C5*100</f>
        <v>54.831815276446136</v>
      </c>
      <c r="H5" s="34" t="s">
        <v>110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110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904.5</v>
      </c>
      <c r="E7" s="14">
        <v>904.5</v>
      </c>
      <c r="F7" s="15">
        <f aca="true" t="shared" si="0" ref="F7:F35">E7-C7</f>
        <v>-114.10000000000002</v>
      </c>
      <c r="G7" s="33">
        <f aca="true" t="shared" si="1" ref="G7:G35">E7/C7*100</f>
        <v>88.79835067740035</v>
      </c>
      <c r="H7" s="20" t="s">
        <v>110</v>
      </c>
    </row>
    <row r="8" spans="1:8" ht="14.25" customHeight="1">
      <c r="A8" s="4">
        <v>3</v>
      </c>
      <c r="B8" s="27" t="s">
        <v>112</v>
      </c>
      <c r="C8" s="14">
        <v>1235.5</v>
      </c>
      <c r="D8" s="14">
        <v>1027.1</v>
      </c>
      <c r="E8" s="14">
        <v>1027.2</v>
      </c>
      <c r="F8" s="15">
        <f t="shared" si="0"/>
        <v>-208.29999999999995</v>
      </c>
      <c r="G8" s="33">
        <f t="shared" si="1"/>
        <v>83.14042897612303</v>
      </c>
      <c r="H8" s="20" t="s">
        <v>110</v>
      </c>
    </row>
    <row r="9" spans="1:8" ht="21" customHeight="1">
      <c r="A9" s="4">
        <v>4</v>
      </c>
      <c r="B9" s="27" t="s">
        <v>113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110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110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117.9</v>
      </c>
      <c r="E11" s="14">
        <v>117.9</v>
      </c>
      <c r="F11" s="15">
        <f t="shared" si="0"/>
        <v>-73.5</v>
      </c>
      <c r="G11" s="33">
        <f t="shared" si="1"/>
        <v>61.59874608150471</v>
      </c>
      <c r="H11" s="20" t="s">
        <v>110</v>
      </c>
    </row>
    <row r="12" spans="1:8" ht="24.75">
      <c r="A12" s="4">
        <v>7</v>
      </c>
      <c r="B12" s="27" t="s">
        <v>114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110</v>
      </c>
    </row>
    <row r="13" spans="1:8" ht="15">
      <c r="A13" s="4">
        <v>8</v>
      </c>
      <c r="B13" s="27" t="s">
        <v>9</v>
      </c>
      <c r="C13" s="14">
        <v>39.1</v>
      </c>
      <c r="D13" s="14">
        <v>6.6</v>
      </c>
      <c r="E13" s="14">
        <v>6.6</v>
      </c>
      <c r="F13" s="15">
        <f t="shared" si="0"/>
        <v>-32.5</v>
      </c>
      <c r="G13" s="33">
        <f t="shared" si="1"/>
        <v>16.879795396419436</v>
      </c>
      <c r="H13" s="20" t="s">
        <v>110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687.7</v>
      </c>
      <c r="E14" s="14">
        <v>687.7</v>
      </c>
      <c r="F14" s="15">
        <f t="shared" si="0"/>
        <v>-1831.3999999999999</v>
      </c>
      <c r="G14" s="33">
        <f t="shared" si="1"/>
        <v>27.29943233694574</v>
      </c>
      <c r="H14" s="20" t="s">
        <v>110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1.2</v>
      </c>
      <c r="E15" s="14">
        <v>1.2</v>
      </c>
      <c r="F15" s="15">
        <f t="shared" si="0"/>
        <v>-1.5000000000000002</v>
      </c>
      <c r="G15" s="33">
        <f t="shared" si="1"/>
        <v>44.44444444444444</v>
      </c>
      <c r="H15" s="20" t="s">
        <v>110</v>
      </c>
    </row>
    <row r="16" spans="1:8" ht="16.5" customHeight="1">
      <c r="A16" s="4"/>
      <c r="B16" s="28" t="s">
        <v>115</v>
      </c>
      <c r="C16" s="16">
        <f>C17+C18+C19+C20+C21+C22+C23+C24+C25+C26+C27</f>
        <v>176.70000000000002</v>
      </c>
      <c r="D16" s="16">
        <f>D17+D18+D19+D20+D21+D22+D23+D24+D25+D26+D27</f>
        <v>176.70000000000002</v>
      </c>
      <c r="E16" s="16">
        <f>E17+E18+E19+E20+E21+E22+E23+E24+E25+E26+E27</f>
        <v>174.3</v>
      </c>
      <c r="F16" s="13">
        <f t="shared" si="0"/>
        <v>-2.4000000000000057</v>
      </c>
      <c r="G16" s="33">
        <f t="shared" si="1"/>
        <v>98.64176570458405</v>
      </c>
      <c r="H16" s="21" t="s">
        <v>110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110</v>
      </c>
    </row>
    <row r="18" spans="1:8" ht="57">
      <c r="A18" s="4">
        <v>2</v>
      </c>
      <c r="B18" s="31" t="s">
        <v>106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110</v>
      </c>
    </row>
    <row r="19" spans="1:8" ht="47.25" customHeight="1">
      <c r="A19" s="4">
        <v>3</v>
      </c>
      <c r="B19" s="31" t="s">
        <v>116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110</v>
      </c>
    </row>
    <row r="20" spans="1:8" ht="17.25" customHeight="1">
      <c r="A20" s="4">
        <v>4</v>
      </c>
      <c r="B20" s="31" t="s">
        <v>117</v>
      </c>
      <c r="C20" s="14">
        <v>11.5</v>
      </c>
      <c r="D20" s="14">
        <v>11.5</v>
      </c>
      <c r="E20" s="14">
        <v>11.5</v>
      </c>
      <c r="F20" s="15">
        <f t="shared" si="0"/>
        <v>0</v>
      </c>
      <c r="G20" s="33">
        <f t="shared" si="1"/>
        <v>100</v>
      </c>
      <c r="H20" s="20" t="s">
        <v>110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110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110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110</v>
      </c>
    </row>
    <row r="24" spans="1:8" ht="60" customHeight="1">
      <c r="A24" s="4">
        <v>8</v>
      </c>
      <c r="B24" s="27" t="s">
        <v>107</v>
      </c>
      <c r="C24" s="14">
        <v>137.5</v>
      </c>
      <c r="D24" s="14">
        <v>137.5</v>
      </c>
      <c r="E24" s="14">
        <v>137.5</v>
      </c>
      <c r="F24" s="15">
        <f t="shared" si="0"/>
        <v>0</v>
      </c>
      <c r="G24" s="33">
        <f t="shared" si="1"/>
        <v>100</v>
      </c>
      <c r="H24" s="20" t="s">
        <v>110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110</v>
      </c>
    </row>
    <row r="26" spans="1:8" ht="15" customHeight="1">
      <c r="A26" s="4">
        <v>10</v>
      </c>
      <c r="B26" s="27" t="s">
        <v>118</v>
      </c>
      <c r="C26" s="14">
        <v>27.4</v>
      </c>
      <c r="D26" s="14">
        <v>27.4</v>
      </c>
      <c r="E26" s="14">
        <v>25</v>
      </c>
      <c r="F26" s="15">
        <f t="shared" si="0"/>
        <v>-2.3999999999999986</v>
      </c>
      <c r="G26" s="33">
        <f t="shared" si="1"/>
        <v>91.24087591240875</v>
      </c>
      <c r="H26" s="20" t="s">
        <v>110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110</v>
      </c>
    </row>
    <row r="28" spans="1:8" ht="12.75" customHeight="1">
      <c r="A28" s="4"/>
      <c r="B28" s="29" t="s">
        <v>18</v>
      </c>
      <c r="C28" s="17">
        <f>C5+C16</f>
        <v>5183.099999999999</v>
      </c>
      <c r="D28" s="17">
        <f>D5+D16</f>
        <v>2921.7</v>
      </c>
      <c r="E28" s="17">
        <f>E5+E16</f>
        <v>2919.3999999999996</v>
      </c>
      <c r="F28" s="13">
        <f t="shared" si="0"/>
        <v>-2263.7</v>
      </c>
      <c r="G28" s="33">
        <f t="shared" si="1"/>
        <v>56.32536512897687</v>
      </c>
      <c r="H28" s="20" t="s">
        <v>110</v>
      </c>
    </row>
    <row r="29" spans="1:8" ht="27" customHeight="1">
      <c r="A29" s="4">
        <v>1</v>
      </c>
      <c r="B29" s="30" t="s">
        <v>19</v>
      </c>
      <c r="C29" s="17">
        <f>SUM(C30:C33)</f>
        <v>3535.3</v>
      </c>
      <c r="D29" s="17">
        <f>SUM(D30:D33)</f>
        <v>3535.3</v>
      </c>
      <c r="E29" s="17">
        <f>SUM(E30:E33)</f>
        <v>3170.7</v>
      </c>
      <c r="F29" s="13">
        <f t="shared" si="0"/>
        <v>-364.60000000000036</v>
      </c>
      <c r="G29" s="33">
        <f t="shared" si="1"/>
        <v>89.68687240121064</v>
      </c>
      <c r="H29" s="21" t="s">
        <v>110</v>
      </c>
    </row>
    <row r="30" spans="1:8" ht="17.25" customHeight="1">
      <c r="A30" s="4">
        <v>1</v>
      </c>
      <c r="B30" s="27" t="s">
        <v>119</v>
      </c>
      <c r="C30" s="14">
        <v>2207.8</v>
      </c>
      <c r="D30" s="14">
        <v>2207.8</v>
      </c>
      <c r="E30" s="14">
        <v>2207.8</v>
      </c>
      <c r="F30" s="15">
        <f t="shared" si="0"/>
        <v>0</v>
      </c>
      <c r="G30" s="22">
        <f t="shared" si="1"/>
        <v>100</v>
      </c>
      <c r="H30" s="20" t="s">
        <v>110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110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59.6</v>
      </c>
      <c r="F32" s="15">
        <f t="shared" si="0"/>
        <v>-10.499999999999993</v>
      </c>
      <c r="G32" s="22">
        <f t="shared" si="1"/>
        <v>85.02139800285308</v>
      </c>
      <c r="H32" s="20" t="s">
        <v>110</v>
      </c>
    </row>
    <row r="33" spans="1:8" ht="18.75" customHeight="1">
      <c r="A33" s="4">
        <v>4</v>
      </c>
      <c r="B33" s="27" t="s">
        <v>22</v>
      </c>
      <c r="C33" s="14">
        <v>1257.4</v>
      </c>
      <c r="D33" s="14">
        <v>1257.4</v>
      </c>
      <c r="E33" s="14">
        <v>903.3</v>
      </c>
      <c r="F33" s="15">
        <f t="shared" si="0"/>
        <v>-354.10000000000014</v>
      </c>
      <c r="G33" s="22">
        <f t="shared" si="1"/>
        <v>71.83871480833464</v>
      </c>
      <c r="H33" s="23" t="s">
        <v>110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110</v>
      </c>
    </row>
    <row r="35" spans="1:8" ht="51.75" customHeight="1">
      <c r="A35" s="4"/>
      <c r="B35" s="29" t="s">
        <v>24</v>
      </c>
      <c r="C35" s="17">
        <f>C28+C29+C34</f>
        <v>8718.4</v>
      </c>
      <c r="D35" s="17">
        <f>D28+D29+D34</f>
        <v>6457</v>
      </c>
      <c r="E35" s="17">
        <f>E28+E29+E34</f>
        <v>6090.099999999999</v>
      </c>
      <c r="F35" s="13">
        <f t="shared" si="0"/>
        <v>-2628.3</v>
      </c>
      <c r="G35" s="33">
        <f t="shared" si="1"/>
        <v>69.85341347036153</v>
      </c>
      <c r="H35" s="24" t="s">
        <v>110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145</v>
      </c>
      <c r="D38" s="39" t="s">
        <v>152</v>
      </c>
      <c r="E38" s="39" t="s">
        <v>3</v>
      </c>
      <c r="F38" s="39" t="s">
        <v>146</v>
      </c>
      <c r="G38" s="25"/>
    </row>
    <row r="39" spans="1:6" ht="15">
      <c r="A39" s="40" t="s">
        <v>27</v>
      </c>
      <c r="B39" s="41" t="s">
        <v>28</v>
      </c>
      <c r="C39" s="39">
        <f>SUM(C40:C47)</f>
        <v>3805</v>
      </c>
      <c r="D39" s="39">
        <f>SUM(D40:D47)</f>
        <v>2677.9</v>
      </c>
      <c r="E39" s="42">
        <f aca="true" t="shared" si="2" ref="E39:E95">D39-C39</f>
        <v>-1127.1</v>
      </c>
      <c r="F39" s="42">
        <f>D39/C39*100</f>
        <v>70.37844940867281</v>
      </c>
    </row>
    <row r="40" spans="1:6" ht="38.25">
      <c r="A40" s="43" t="s">
        <v>29</v>
      </c>
      <c r="B40" s="8" t="s">
        <v>120</v>
      </c>
      <c r="C40" s="44">
        <v>807</v>
      </c>
      <c r="D40" s="44">
        <v>606</v>
      </c>
      <c r="E40" s="46">
        <f t="shared" si="2"/>
        <v>-201</v>
      </c>
      <c r="F40" s="42">
        <f>D40/C40*100</f>
        <v>75.09293680297398</v>
      </c>
    </row>
    <row r="41" spans="1:6" ht="51">
      <c r="A41" s="43" t="s">
        <v>30</v>
      </c>
      <c r="B41" s="8" t="s">
        <v>121</v>
      </c>
      <c r="C41" s="71"/>
      <c r="D41" s="42"/>
      <c r="E41" s="42">
        <f t="shared" si="2"/>
        <v>0</v>
      </c>
      <c r="F41" s="42" t="e">
        <f aca="true" t="shared" si="3" ref="F41:F95">D41/C41*100</f>
        <v>#DIV/0!</v>
      </c>
    </row>
    <row r="42" spans="1:6" ht="64.5">
      <c r="A42" s="43" t="s">
        <v>31</v>
      </c>
      <c r="B42" s="9" t="s">
        <v>122</v>
      </c>
      <c r="C42" s="44">
        <v>2439.8</v>
      </c>
      <c r="D42" s="42">
        <v>1714.9</v>
      </c>
      <c r="E42" s="42">
        <f t="shared" si="2"/>
        <v>-724.9000000000001</v>
      </c>
      <c r="F42" s="42">
        <f t="shared" si="3"/>
        <v>70.28854824165916</v>
      </c>
    </row>
    <row r="43" spans="1:6" ht="15">
      <c r="A43" s="43" t="s">
        <v>123</v>
      </c>
      <c r="B43" s="8" t="s">
        <v>124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125</v>
      </c>
      <c r="B44" s="8" t="s">
        <v>126</v>
      </c>
      <c r="C44" s="48"/>
      <c r="D44" s="69"/>
      <c r="E44" s="42">
        <f t="shared" si="2"/>
        <v>0</v>
      </c>
      <c r="F44" s="42" t="e">
        <f t="shared" si="3"/>
        <v>#DIV/0!</v>
      </c>
    </row>
    <row r="45" spans="1:6" ht="25.5">
      <c r="A45" s="43" t="s">
        <v>108</v>
      </c>
      <c r="B45" s="8" t="s">
        <v>127</v>
      </c>
      <c r="C45" s="48">
        <v>283.1</v>
      </c>
      <c r="D45" s="42">
        <v>163.1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270.1</v>
      </c>
      <c r="D47" s="42">
        <v>193.9</v>
      </c>
      <c r="E47" s="42">
        <f t="shared" si="2"/>
        <v>-76.20000000000002</v>
      </c>
      <c r="F47" s="42">
        <f t="shared" si="3"/>
        <v>71.78822658274713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41.1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41.1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196</v>
      </c>
      <c r="D50" s="53">
        <f>D51+D52</f>
        <v>85.2</v>
      </c>
      <c r="E50" s="42">
        <f t="shared" si="2"/>
        <v>-110.8</v>
      </c>
      <c r="F50" s="42">
        <f t="shared" si="3"/>
        <v>43.46938775510204</v>
      </c>
    </row>
    <row r="51" spans="1:6" ht="51">
      <c r="A51" s="43" t="s">
        <v>42</v>
      </c>
      <c r="B51" s="8" t="s">
        <v>128</v>
      </c>
      <c r="C51" s="46">
        <v>196</v>
      </c>
      <c r="D51" s="42">
        <v>85.2</v>
      </c>
      <c r="E51" s="42">
        <f t="shared" si="2"/>
        <v>-110.8</v>
      </c>
      <c r="F51" s="42">
        <f t="shared" si="3"/>
        <v>43.46938775510204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1637.6</v>
      </c>
      <c r="D53" s="53">
        <f>D54+D54+D55+D56+D57+D58</f>
        <v>1146.8</v>
      </c>
      <c r="E53" s="42">
        <f t="shared" si="2"/>
        <v>-490.79999999999995</v>
      </c>
      <c r="F53" s="42">
        <f t="shared" si="3"/>
        <v>70.02931118710308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129</v>
      </c>
      <c r="C57" s="47">
        <v>1637.6</v>
      </c>
      <c r="D57" s="42">
        <v>1146.8</v>
      </c>
      <c r="E57" s="42">
        <f t="shared" si="2"/>
        <v>-490.79999999999995</v>
      </c>
      <c r="F57" s="42">
        <f t="shared" si="3"/>
        <v>70.02931118710308</v>
      </c>
    </row>
    <row r="58" spans="1:6" ht="26.25">
      <c r="A58" s="43" t="s">
        <v>54</v>
      </c>
      <c r="B58" s="9" t="s">
        <v>55</v>
      </c>
      <c r="C58" s="48"/>
      <c r="D58" s="69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304.9</v>
      </c>
      <c r="D59" s="53">
        <f>D61+D62</f>
        <v>103.5</v>
      </c>
      <c r="E59" s="42">
        <f t="shared" si="2"/>
        <v>-201.39999999999998</v>
      </c>
      <c r="F59" s="42">
        <f t="shared" si="3"/>
        <v>33.94555591997376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125.4</v>
      </c>
      <c r="D61" s="56">
        <v>0</v>
      </c>
      <c r="E61" s="42">
        <f t="shared" si="2"/>
        <v>-125.4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179.5</v>
      </c>
      <c r="D62" s="42">
        <v>103.5</v>
      </c>
      <c r="E62" s="42">
        <f t="shared" si="2"/>
        <v>-76</v>
      </c>
      <c r="F62" s="42">
        <f t="shared" si="3"/>
        <v>57.66016713091921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39">
        <f>C65</f>
        <v>3.5</v>
      </c>
      <c r="D64" s="39">
        <f>D65</f>
        <v>0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130</v>
      </c>
      <c r="B65" s="9" t="s">
        <v>131</v>
      </c>
      <c r="C65" s="44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53">
        <f>SUM(C67:C71)</f>
        <v>13.6</v>
      </c>
      <c r="D66" s="53">
        <f>SUM(D67:D71)</f>
        <v>3</v>
      </c>
      <c r="E66" s="42">
        <f t="shared" si="2"/>
        <v>-10.6</v>
      </c>
      <c r="F66" s="42">
        <f t="shared" si="3"/>
        <v>22.058823529411764</v>
      </c>
    </row>
    <row r="67" spans="1:6" ht="15">
      <c r="A67" s="43" t="s">
        <v>70</v>
      </c>
      <c r="B67" s="8" t="s">
        <v>71</v>
      </c>
      <c r="C67" s="48">
        <v>0</v>
      </c>
      <c r="D67" s="42">
        <v>0</v>
      </c>
      <c r="E67" s="42">
        <f t="shared" si="2"/>
        <v>0</v>
      </c>
      <c r="F67" s="42" t="e">
        <f t="shared" si="3"/>
        <v>#DIV/0!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150</v>
      </c>
      <c r="B69" s="8" t="s">
        <v>151</v>
      </c>
      <c r="C69" s="48">
        <v>13.6</v>
      </c>
      <c r="D69" s="48">
        <v>3</v>
      </c>
      <c r="E69" s="42">
        <f t="shared" si="2"/>
        <v>-10.6</v>
      </c>
      <c r="F69" s="42">
        <f t="shared" si="3"/>
        <v>22.058823529411764</v>
      </c>
    </row>
    <row r="70" spans="1:6" ht="15">
      <c r="A70" s="40" t="s">
        <v>74</v>
      </c>
      <c r="B70" s="50" t="s">
        <v>75</v>
      </c>
      <c r="C70" s="48">
        <v>0</v>
      </c>
      <c r="D70" s="42">
        <v>0</v>
      </c>
      <c r="E70" s="42">
        <f t="shared" si="2"/>
        <v>0</v>
      </c>
      <c r="F70" s="42" t="e">
        <f t="shared" si="3"/>
        <v>#DIV/0!</v>
      </c>
    </row>
    <row r="71" spans="1:6" ht="15">
      <c r="A71" s="43" t="s">
        <v>76</v>
      </c>
      <c r="B71" s="57" t="s">
        <v>77</v>
      </c>
      <c r="C71" s="48">
        <v>0</v>
      </c>
      <c r="D71" s="42">
        <v>0</v>
      </c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53">
        <f>C73+C74</f>
        <v>2843.5</v>
      </c>
      <c r="D72" s="53">
        <f>D73+D74</f>
        <v>2227.8</v>
      </c>
      <c r="E72" s="42">
        <f t="shared" si="2"/>
        <v>-615.6999999999998</v>
      </c>
      <c r="F72" s="42">
        <f t="shared" si="3"/>
        <v>78.34710743801654</v>
      </c>
    </row>
    <row r="73" spans="1:6" ht="15">
      <c r="A73" s="40" t="s">
        <v>80</v>
      </c>
      <c r="B73" s="50" t="s">
        <v>81</v>
      </c>
      <c r="C73" s="48">
        <v>2843.5</v>
      </c>
      <c r="D73" s="48">
        <v>2227.8</v>
      </c>
      <c r="E73" s="42">
        <f t="shared" si="2"/>
        <v>-615.6999999999998</v>
      </c>
      <c r="F73" s="42">
        <f t="shared" si="3"/>
        <v>78.34710743801654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53">
        <f>SUM(C76:C78)</f>
        <v>0</v>
      </c>
      <c r="D75" s="53">
        <f>SUM(D76:D78)</f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47">
        <v>0</v>
      </c>
      <c r="D76" s="42"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>
        <v>0</v>
      </c>
      <c r="D77" s="42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48">
        <v>0</v>
      </c>
      <c r="D78" s="42">
        <v>0</v>
      </c>
      <c r="E78" s="42">
        <f t="shared" si="2"/>
        <v>0</v>
      </c>
      <c r="F78" s="42" t="e">
        <f t="shared" si="3"/>
        <v>#DIV/0!</v>
      </c>
    </row>
    <row r="79" spans="1:6" ht="15">
      <c r="A79" s="43" t="s">
        <v>148</v>
      </c>
      <c r="B79" s="8" t="s">
        <v>149</v>
      </c>
      <c r="C79" s="53">
        <f>SUM(C80:C84)</f>
        <v>42.3</v>
      </c>
      <c r="D79" s="53">
        <f>SUM(D80:D84)</f>
        <v>24</v>
      </c>
      <c r="E79" s="42">
        <f t="shared" si="2"/>
        <v>-18.299999999999997</v>
      </c>
      <c r="F79" s="42">
        <f t="shared" si="3"/>
        <v>56.73758865248227</v>
      </c>
    </row>
    <row r="80" spans="1:6" ht="15">
      <c r="A80" s="43" t="s">
        <v>92</v>
      </c>
      <c r="B80" s="54" t="s">
        <v>132</v>
      </c>
      <c r="C80" s="48">
        <v>42.3</v>
      </c>
      <c r="D80" s="48">
        <v>24</v>
      </c>
      <c r="E80" s="42">
        <f t="shared" si="2"/>
        <v>-18.299999999999997</v>
      </c>
      <c r="F80" s="42">
        <f t="shared" si="3"/>
        <v>56.73758865248227</v>
      </c>
    </row>
    <row r="81" spans="1:6" ht="15">
      <c r="A81" s="43" t="s">
        <v>93</v>
      </c>
      <c r="B81" s="8" t="s">
        <v>133</v>
      </c>
      <c r="C81" s="48">
        <v>0</v>
      </c>
      <c r="D81" s="42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94</v>
      </c>
      <c r="B82" s="8" t="s">
        <v>95</v>
      </c>
      <c r="C82" s="48">
        <v>0</v>
      </c>
      <c r="D82" s="42">
        <v>0</v>
      </c>
      <c r="E82" s="42">
        <f t="shared" si="2"/>
        <v>0</v>
      </c>
      <c r="F82" s="42" t="e">
        <f t="shared" si="3"/>
        <v>#DIV/0!</v>
      </c>
    </row>
    <row r="83" spans="1:6" ht="25.5">
      <c r="A83" s="43" t="s">
        <v>96</v>
      </c>
      <c r="B83" s="8" t="s">
        <v>134</v>
      </c>
      <c r="C83" s="48">
        <v>0</v>
      </c>
      <c r="D83" s="42">
        <v>0</v>
      </c>
      <c r="E83" s="42">
        <f t="shared" si="2"/>
        <v>0</v>
      </c>
      <c r="F83" s="42" t="e">
        <f t="shared" si="3"/>
        <v>#DIV/0!</v>
      </c>
    </row>
    <row r="84" spans="1:6" ht="15">
      <c r="A84" s="40" t="s">
        <v>97</v>
      </c>
      <c r="B84" s="50" t="s">
        <v>98</v>
      </c>
      <c r="C84" s="48">
        <v>0</v>
      </c>
      <c r="D84" s="69">
        <v>0</v>
      </c>
      <c r="E84" s="42">
        <f t="shared" si="2"/>
        <v>0</v>
      </c>
      <c r="F84" s="42" t="e">
        <f t="shared" si="3"/>
        <v>#DIV/0!</v>
      </c>
    </row>
    <row r="85" spans="1:6" ht="15">
      <c r="A85" s="43" t="s">
        <v>99</v>
      </c>
      <c r="B85" s="8" t="s">
        <v>100</v>
      </c>
      <c r="C85" s="53">
        <f>C86+C87+C88</f>
        <v>2</v>
      </c>
      <c r="D85" s="51">
        <f>D86</f>
        <v>0</v>
      </c>
      <c r="E85" s="42">
        <f t="shared" si="2"/>
        <v>-2</v>
      </c>
      <c r="F85" s="42">
        <f t="shared" si="3"/>
        <v>0</v>
      </c>
    </row>
    <row r="86" spans="1:6" ht="15">
      <c r="A86" s="43" t="s">
        <v>135</v>
      </c>
      <c r="B86" s="54" t="s">
        <v>136</v>
      </c>
      <c r="C86" s="48">
        <v>2</v>
      </c>
      <c r="D86" s="58">
        <v>0</v>
      </c>
      <c r="E86" s="42">
        <f t="shared" si="2"/>
        <v>-2</v>
      </c>
      <c r="F86" s="42">
        <f t="shared" si="3"/>
        <v>0</v>
      </c>
    </row>
    <row r="87" spans="1:6" ht="25.5">
      <c r="A87" s="43" t="s">
        <v>101</v>
      </c>
      <c r="B87" s="8" t="s">
        <v>137</v>
      </c>
      <c r="C87" s="48"/>
      <c r="D87" s="48"/>
      <c r="E87" s="42">
        <f t="shared" si="2"/>
        <v>0</v>
      </c>
      <c r="F87" s="42" t="e">
        <f t="shared" si="3"/>
        <v>#DIV/0!</v>
      </c>
    </row>
    <row r="88" spans="1:6" ht="25.5">
      <c r="A88" s="40" t="s">
        <v>138</v>
      </c>
      <c r="B88" s="50" t="s">
        <v>139</v>
      </c>
      <c r="C88" s="42"/>
      <c r="D88" s="42"/>
      <c r="E88" s="42">
        <f t="shared" si="2"/>
        <v>0</v>
      </c>
      <c r="F88" s="42" t="e">
        <f t="shared" si="3"/>
        <v>#DIV/0!</v>
      </c>
    </row>
    <row r="89" spans="1:6" ht="25.5">
      <c r="A89" s="43" t="s">
        <v>140</v>
      </c>
      <c r="B89" s="8" t="s">
        <v>141</v>
      </c>
      <c r="C89" s="53">
        <f>C90</f>
        <v>0</v>
      </c>
      <c r="D89" s="53">
        <f>D90</f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102</v>
      </c>
      <c r="B90" s="50" t="s">
        <v>142</v>
      </c>
      <c r="C90" s="48">
        <v>0</v>
      </c>
      <c r="D90" s="42">
        <v>0</v>
      </c>
      <c r="E90" s="42">
        <f t="shared" si="2"/>
        <v>0</v>
      </c>
      <c r="F90" s="42" t="e">
        <f t="shared" si="3"/>
        <v>#DIV/0!</v>
      </c>
    </row>
    <row r="91" spans="1:6" ht="39">
      <c r="A91" s="43" t="s">
        <v>103</v>
      </c>
      <c r="B91" s="9" t="s">
        <v>143</v>
      </c>
      <c r="C91" s="53">
        <f>C92+C93</f>
        <v>0</v>
      </c>
      <c r="D91" s="53">
        <f>D92+D93</f>
        <v>0</v>
      </c>
      <c r="E91" s="42">
        <f t="shared" si="2"/>
        <v>0</v>
      </c>
      <c r="F91" s="42" t="e">
        <f t="shared" si="3"/>
        <v>#DIV/0!</v>
      </c>
    </row>
    <row r="92" spans="1:6" ht="15">
      <c r="A92" s="43" t="s">
        <v>109</v>
      </c>
      <c r="B92" s="8" t="s">
        <v>144</v>
      </c>
      <c r="C92" s="48">
        <v>0</v>
      </c>
      <c r="D92" s="48">
        <v>0</v>
      </c>
      <c r="E92" s="42">
        <f t="shared" si="2"/>
        <v>0</v>
      </c>
      <c r="F92" s="42" t="e">
        <f t="shared" si="3"/>
        <v>#DIV/0!</v>
      </c>
    </row>
    <row r="93" spans="1:6" ht="15">
      <c r="A93" s="43"/>
      <c r="B93" s="50" t="s">
        <v>104</v>
      </c>
      <c r="C93" s="44">
        <v>0</v>
      </c>
      <c r="D93" s="42">
        <v>0</v>
      </c>
      <c r="E93" s="42">
        <f t="shared" si="2"/>
        <v>0</v>
      </c>
      <c r="F93" s="42" t="e">
        <f t="shared" si="3"/>
        <v>#DIV/0!</v>
      </c>
    </row>
    <row r="94" spans="1:6" ht="15">
      <c r="A94" s="62"/>
      <c r="B94" s="63" t="s">
        <v>105</v>
      </c>
      <c r="C94" s="59">
        <f>C85+C72+C59+C53+C50+C48+C39+C89+C64+C79+C66</f>
        <v>8918.3</v>
      </c>
      <c r="D94" s="53">
        <f>D39+D48+D50+D53+D59+D64+D66+D72+D75+D79+D85+D89+D91</f>
        <v>6309.3</v>
      </c>
      <c r="E94" s="42">
        <f t="shared" si="2"/>
        <v>-2608.999999999999</v>
      </c>
      <c r="F94" s="42">
        <f t="shared" si="3"/>
        <v>70.74554567574538</v>
      </c>
    </row>
    <row r="95" spans="1:6" ht="15">
      <c r="A95" s="7"/>
      <c r="B95" s="64"/>
      <c r="C95" s="60">
        <v>-200.1</v>
      </c>
      <c r="D95" s="70">
        <v>219</v>
      </c>
      <c r="E95" s="42">
        <f t="shared" si="2"/>
        <v>419.1</v>
      </c>
      <c r="F95" s="42">
        <f t="shared" si="3"/>
        <v>-109.44527736131934</v>
      </c>
    </row>
    <row r="96" spans="1:6" ht="15">
      <c r="A96" s="7"/>
      <c r="B96" s="64"/>
      <c r="C96" s="18"/>
      <c r="D96" s="65"/>
      <c r="E96" s="67"/>
      <c r="F96" s="68"/>
    </row>
    <row r="97" spans="1:6" ht="15">
      <c r="A97" s="7"/>
      <c r="B97" s="64"/>
      <c r="C97" s="18"/>
      <c r="D97" s="65"/>
      <c r="E97" s="67"/>
      <c r="F97" s="19"/>
    </row>
    <row r="98" spans="1:6" ht="15">
      <c r="A98" s="7"/>
      <c r="B98" s="64"/>
      <c r="C98" s="18"/>
      <c r="D98" s="65"/>
      <c r="E98" s="67"/>
      <c r="F98" s="19"/>
    </row>
    <row r="99" spans="1:6" ht="15">
      <c r="A99" s="7"/>
      <c r="B99" s="64"/>
      <c r="C99" s="18"/>
      <c r="D99" s="65"/>
      <c r="E99" s="67"/>
      <c r="F99" s="19"/>
    </row>
    <row r="100" spans="1:6" ht="15">
      <c r="A100" s="7"/>
      <c r="B100" s="64"/>
      <c r="C100" s="66"/>
      <c r="D100" s="66"/>
      <c r="E100" s="67"/>
      <c r="F100" s="67"/>
    </row>
    <row r="101" spans="1:6" ht="15">
      <c r="A101" s="61"/>
      <c r="B101" s="61"/>
      <c r="C101" s="64"/>
      <c r="D101" s="67"/>
      <c r="E101" s="67"/>
      <c r="F101" s="67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2016-10-13T12:38:46Z</dcterms:modified>
  <cp:category/>
  <cp:version/>
  <cp:contentType/>
  <cp:contentStatus/>
</cp:coreProperties>
</file>