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<sst xmlns="http://schemas.openxmlformats.org/spreadsheetml/2006/main" count="188" uniqueCount="157">
  <si>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</si>
  <si>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</si>
  <si>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</si>
  <si>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</si>
  <si>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</si>
  <si>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</si>
  <si>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</si>
  <si>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</si>
  <si>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</si>
  <si>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</si>
  <si>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</si>
  <si>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</si>
  <si>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</si>
  <si>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</si>
  <si>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</si>
  <si>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</si>
  <si>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</si>
  <si>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</si>
  <si>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</si>
  <si>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</si>
  <si>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</si>
  <si>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</si>
  <si>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</si>
  <si>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</si>
  <si>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</si>
  <si>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</si>
  <si>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</si>
  <si>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</si>
  <si>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</si>
  <si>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</si>
  <si>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</si>
  <si>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</si>
  <si>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</si>
  <si>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</si>
  <si>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</si>
  <si>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</si>
  <si>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</si>
  <si>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</si>
  <si>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</si>
  <si>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</si>
  <si>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</si>
  <si>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</si>
  <si>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</si>
  <si>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</si>
  <si>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</si>
  <si>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</si>
  <si>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</si>
  <si>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</si>
  <si>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</si>
  <si>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</si>
  <si>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</si>
  <si>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</si>
  <si>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</si>
  <si>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</si>
  <si>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</si>
  <si>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</si>
  <si>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</si>
  <si>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</si>
  <si>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</si>
  <si>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</si>
  <si>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</si>
  <si>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</si>
  <si>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</si>
  <si>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</si>
  <si>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</si>
  <si>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</si>
  <si>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</si>
  <si>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</si>
  <si>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</si>
  <si>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</si>
  <si>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</si>
  <si>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</si>
  <si>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</si>
  <si>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</si>
  <si>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</si>
  <si>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</si>
  <si>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</si>
  <si>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</si>
  <si>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</si>
  <si>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</si>
  <si>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</si>
  <si>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</si>
  <si>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</si>
  <si>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</si>
  <si>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</si>
  <si>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</si>
  <si>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</si>
  <si>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</si>
  <si>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</si>
  <si>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</si>
  <si>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</si>
  <si>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</si>
  <si>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</si>
  <si>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</si>
  <si>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</si>
  <si>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</si>
  <si>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</si>
  <si>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</si>
  <si>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</si>
  <si>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</si>
  <si>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</si>
  <si>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</si>
  <si>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</si>
  <si>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</si>
  <si>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</si>
  <si>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</si>
  <si>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</si>
  <si>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</si>
  <si>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</si>
  <si>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</si>
  <si>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</si>
  <si>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</si>
  <si>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</si>
  <si>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</si>
  <si>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</si>
  <si>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</si>
  <si>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</si>
  <si>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</si>
  <si>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</si>
  <si>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</si>
  <si>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</si>
  <si>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</si>
  <si>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</si>
  <si>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</si>
  <si>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</si>
  <si>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</si>
  <si>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</si>
  <si>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</si>
  <si>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</si>
  <si>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</si>
  <si>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</si>
  <si>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</si>
  <si>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</si>
  <si>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</si>
  <si>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</si>
  <si>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</si>
  <si>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</si>
  <si>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</si>
  <si>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</si>
  <si>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</si>
  <si>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</si>
  <si>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</si>
  <si>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</si>
  <si>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</si>
  <si>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</si>
  <si>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</si>
  <si>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</si>
  <si>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</si>
  <si>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</si>
  <si>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</si>
  <si>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</si>
  <si>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</si>
  <si>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</si>
  <si>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</si>
  <si>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Факт на 01.09.2017</t>
  </si>
  <si>
    <t>по состоянию на 01.09.2017г.</t>
  </si>
  <si>
    <t>факт на 01.09.17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</si>
</sst>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31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155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154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4108.7</v>
      </c>
      <c r="D5" s="44">
        <f>D6+D7+D8+D9+D10+D11+D12+D15+D13+D14</f>
        <v>1653.5</v>
      </c>
      <c r="E5" s="44">
        <f>E6+E7+E8+E9+E10+E11+E12+E15+E13+E14</f>
        <v>1739.3999999999999</v>
      </c>
      <c r="F5" s="45">
        <f>E5-C5</f>
        <v>-2369.3</v>
      </c>
      <c r="G5" s="26">
        <f>E5/C5*100</f>
        <v>42.3345583761287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351</v>
      </c>
      <c r="E7" s="46">
        <v>351</v>
      </c>
      <c r="F7" s="47">
        <f aca="true" t="shared" si="0" ref="F7:F35">E7-C7</f>
        <v>-353.29999999999995</v>
      </c>
      <c r="G7" s="26">
        <f aca="true" t="shared" si="1" ref="G7:G35">E7/C7*100</f>
        <v>49.83671730796536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652.1</v>
      </c>
      <c r="D11" s="46">
        <v>652.1</v>
      </c>
      <c r="E11" s="46">
        <v>738.1</v>
      </c>
      <c r="F11" s="47">
        <f t="shared" si="0"/>
        <v>86</v>
      </c>
      <c r="G11" s="26">
        <f t="shared" si="1"/>
        <v>113.18816132495016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1.1</v>
      </c>
      <c r="E13" s="46">
        <v>1.1</v>
      </c>
      <c r="F13" s="47">
        <f t="shared" si="0"/>
        <v>-29.4</v>
      </c>
      <c r="G13" s="26">
        <f t="shared" si="1"/>
        <v>3.606557377049181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647.4</v>
      </c>
      <c r="E14" s="46">
        <v>647.3</v>
      </c>
      <c r="F14" s="47">
        <f t="shared" si="0"/>
        <v>-2071.7</v>
      </c>
      <c r="G14" s="26">
        <f t="shared" si="1"/>
        <v>23.80654652445752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1.9</v>
      </c>
      <c r="E15" s="46">
        <v>1.9</v>
      </c>
      <c r="F15" s="47">
        <f t="shared" si="0"/>
        <v>-0.8999999999999999</v>
      </c>
      <c r="G15" s="26">
        <f t="shared" si="1"/>
        <v>67.85714285714286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114.2</v>
      </c>
      <c r="D16" s="48">
        <f>D17+D18+D19+D20+D21+D22+D23+D24+D25+D26+D27</f>
        <v>100.5</v>
      </c>
      <c r="E16" s="48">
        <f>E17+E18+E19+E20+E21+E22+E23+E24+E25+E26+E27</f>
        <v>123</v>
      </c>
      <c r="F16" s="45">
        <f t="shared" si="0"/>
        <v>8.799999999999997</v>
      </c>
      <c r="G16" s="26">
        <f t="shared" si="1"/>
        <v>107.70577933450087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43.9</v>
      </c>
      <c r="E20" s="46">
        <v>43.9</v>
      </c>
      <c r="F20" s="47">
        <f t="shared" si="0"/>
        <v>-13.700000000000003</v>
      </c>
      <c r="G20" s="26">
        <f t="shared" si="1"/>
        <v>76.21527777777777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24.7</v>
      </c>
      <c r="D26" s="46">
        <v>24.7</v>
      </c>
      <c r="E26" s="46">
        <v>47.2</v>
      </c>
      <c r="F26" s="47">
        <f t="shared" si="0"/>
        <v>22.500000000000004</v>
      </c>
      <c r="G26" s="26">
        <f t="shared" si="1"/>
        <v>191.09311740890692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</v>
      </c>
      <c r="D28" s="49">
        <f>D5+D16</f>
        <v>1754</v>
      </c>
      <c r="E28" s="49">
        <f>E5+E16</f>
        <v>1862.3999999999999</v>
      </c>
      <c r="F28" s="45">
        <f t="shared" si="0"/>
        <v>-2360.5</v>
      </c>
      <c r="G28" s="26">
        <f t="shared" si="1"/>
        <v>44.10239408936987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13773.1</v>
      </c>
      <c r="D29" s="49">
        <f>SUM(D30:D33)</f>
        <v>13773.1</v>
      </c>
      <c r="E29" s="49">
        <f>SUM(E30:E33)</f>
        <v>5365.6</v>
      </c>
      <c r="F29" s="45">
        <f t="shared" si="0"/>
        <v>-8407.5</v>
      </c>
      <c r="G29" s="26">
        <f t="shared" si="1"/>
        <v>38.95709753069389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1118.4</v>
      </c>
      <c r="D30" s="46">
        <v>1118.4</v>
      </c>
      <c r="E30" s="46">
        <v>1118.4</v>
      </c>
      <c r="F30" s="47">
        <f t="shared" si="0"/>
        <v>0</v>
      </c>
      <c r="G30" s="16">
        <f t="shared" si="1"/>
        <v>100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49.2</v>
      </c>
      <c r="F32" s="47">
        <f t="shared" si="0"/>
        <v>-20.299999999999997</v>
      </c>
      <c r="G32" s="16">
        <f t="shared" si="1"/>
        <v>70.79136690647483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12585.2</v>
      </c>
      <c r="D33" s="46">
        <v>12585.2</v>
      </c>
      <c r="E33" s="46">
        <v>4198</v>
      </c>
      <c r="F33" s="47">
        <f t="shared" si="0"/>
        <v>-8387.2</v>
      </c>
      <c r="G33" s="16">
        <f t="shared" si="1"/>
        <v>33.35664113403045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17996</v>
      </c>
      <c r="D35" s="49">
        <f>D28+D29+D34</f>
        <v>15527.1</v>
      </c>
      <c r="E35" s="49">
        <f>E28+E29+E34</f>
        <v>7228</v>
      </c>
      <c r="F35" s="45">
        <f t="shared" si="0"/>
        <v>-10768</v>
      </c>
      <c r="G35" s="26">
        <f t="shared" si="1"/>
        <v>40.16448099577684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3185</v>
      </c>
      <c r="D39" s="50">
        <f>SUM(D40:D47)</f>
        <v>1955.7</v>
      </c>
      <c r="E39" s="51">
        <f aca="true" t="shared" si="2" ref="E39:E95">D39-C39</f>
        <v>-1229.3</v>
      </c>
      <c r="F39" s="51">
        <f>D39/C39*100</f>
        <v>61.403453689167975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3035.6</v>
      </c>
      <c r="D42" s="51">
        <v>1880.6</v>
      </c>
      <c r="E42" s="51">
        <f t="shared" si="2"/>
        <v>-1155</v>
      </c>
      <c r="F42" s="51">
        <f t="shared" si="3"/>
        <v>61.95150876268283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140.6</v>
      </c>
      <c r="D47" s="51">
        <v>71.4</v>
      </c>
      <c r="E47" s="51">
        <f t="shared" si="2"/>
        <v>-69.19999999999999</v>
      </c>
      <c r="F47" s="51">
        <f t="shared" si="3"/>
        <v>50.7823613086771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35.2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35.2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793.7</v>
      </c>
      <c r="E53" s="51">
        <f t="shared" si="2"/>
        <v>-1396.3</v>
      </c>
      <c r="F53" s="51">
        <f t="shared" si="3"/>
        <v>36.242009132420094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793.7</v>
      </c>
      <c r="E57" s="51">
        <f t="shared" si="2"/>
        <v>-1396.3</v>
      </c>
      <c r="F57" s="51">
        <f t="shared" si="3"/>
        <v>36.242009132420094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2257.1</v>
      </c>
      <c r="D59" s="56">
        <f>D61+D62</f>
        <v>478.09999999999997</v>
      </c>
      <c r="E59" s="51">
        <f t="shared" si="2"/>
        <v>-1779</v>
      </c>
      <c r="F59" s="51">
        <f t="shared" si="3"/>
        <v>21.182047760400515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1966.5</v>
      </c>
      <c r="D61" s="37">
        <v>378.9</v>
      </c>
      <c r="E61" s="51">
        <f t="shared" si="2"/>
        <v>-1587.6</v>
      </c>
      <c r="F61" s="51">
        <f t="shared" si="3"/>
        <v>19.267734553775743</v>
      </c>
      <c r="G61" s="66"/>
      <c r="H61" s="68"/>
    </row>
    <row r="62" spans="1:8" ht="15">
      <c r="A62" s="74" t="s">
        <v>62</v>
      </c>
      <c r="B62" s="76" t="s">
        <v>63</v>
      </c>
      <c r="C62" s="58">
        <v>290.6</v>
      </c>
      <c r="D62" s="51">
        <v>99.2</v>
      </c>
      <c r="E62" s="51">
        <f t="shared" si="2"/>
        <v>-191.40000000000003</v>
      </c>
      <c r="F62" s="51">
        <f t="shared" si="3"/>
        <v>34.13626978664831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3.4</v>
      </c>
      <c r="D66" s="56">
        <f>SUM(D67:D71)</f>
        <v>3</v>
      </c>
      <c r="E66" s="51">
        <f t="shared" si="2"/>
        <v>-0.3999999999999999</v>
      </c>
      <c r="F66" s="51">
        <f t="shared" si="3"/>
        <v>88.23529411764706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3.4</v>
      </c>
      <c r="D69" s="53">
        <v>3</v>
      </c>
      <c r="E69" s="51">
        <f t="shared" si="2"/>
        <v>-0.3999999999999999</v>
      </c>
      <c r="F69" s="51">
        <f t="shared" si="3"/>
        <v>88.23529411764706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10410.3</v>
      </c>
      <c r="D72" s="56">
        <v>4489.2</v>
      </c>
      <c r="E72" s="51">
        <f t="shared" si="2"/>
        <v>-5921.099999999999</v>
      </c>
      <c r="F72" s="51">
        <f t="shared" si="3"/>
        <v>43.12267657992565</v>
      </c>
    </row>
    <row r="73" spans="1:6" ht="15">
      <c r="A73" s="74" t="s">
        <v>76</v>
      </c>
      <c r="B73" s="79" t="s">
        <v>77</v>
      </c>
      <c r="C73" s="53">
        <v>10410.3</v>
      </c>
      <c r="D73" s="53">
        <v>4489.2</v>
      </c>
      <c r="E73" s="51">
        <f t="shared" si="2"/>
        <v>-5921.099999999999</v>
      </c>
      <c r="F73" s="51">
        <f t="shared" si="3"/>
        <v>43.12267657992565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33.4</v>
      </c>
      <c r="E79" s="51">
        <f t="shared" si="2"/>
        <v>-24.200000000000003</v>
      </c>
      <c r="F79" s="51">
        <f t="shared" si="3"/>
        <v>57.98611111111111</v>
      </c>
    </row>
    <row r="80" spans="1:6" ht="15">
      <c r="A80" s="74" t="s">
        <v>145</v>
      </c>
      <c r="B80" s="75" t="s">
        <v>146</v>
      </c>
      <c r="C80" s="53">
        <v>57.6</v>
      </c>
      <c r="D80" s="53">
        <v>33.4</v>
      </c>
      <c r="E80" s="51">
        <f t="shared" si="2"/>
        <v>-24.200000000000003</v>
      </c>
      <c r="F80" s="51">
        <f t="shared" si="3"/>
        <v>57.98611111111111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0.4</v>
      </c>
      <c r="D89" s="56">
        <f>D90</f>
        <v>0</v>
      </c>
      <c r="E89" s="51">
        <f t="shared" si="2"/>
        <v>-0.4</v>
      </c>
      <c r="F89" s="51">
        <f t="shared" si="3"/>
        <v>0</v>
      </c>
    </row>
    <row r="90" spans="1:6" ht="25.5">
      <c r="A90" s="74" t="s">
        <v>138</v>
      </c>
      <c r="B90" s="75" t="s">
        <v>139</v>
      </c>
      <c r="C90" s="53">
        <v>0.4</v>
      </c>
      <c r="D90" s="51">
        <v>0</v>
      </c>
      <c r="E90" s="51">
        <f t="shared" si="2"/>
        <v>-0.4</v>
      </c>
      <c r="F90" s="51">
        <f t="shared" si="3"/>
        <v>0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18178.6</v>
      </c>
      <c r="D94" s="56">
        <f>D39+D48+D50+D53+D59+D64+D66+D72+D75+D79+D85+D89+D91</f>
        <v>7790.299999999999</v>
      </c>
      <c r="E94" s="51">
        <f t="shared" si="2"/>
        <v>-10388.3</v>
      </c>
      <c r="F94" s="51">
        <f t="shared" si="3"/>
        <v>42.85423519963034</v>
      </c>
    </row>
    <row r="95" spans="1:6" ht="15">
      <c r="A95" s="74"/>
      <c r="B95" s="77" t="s">
        <v>103</v>
      </c>
      <c r="C95" s="61">
        <v>-182.6</v>
      </c>
      <c r="D95" s="62">
        <v>-562.3</v>
      </c>
      <c r="E95" s="51">
        <f t="shared" si="2"/>
        <v>-379.69999999999993</v>
      </c>
      <c r="F95" s="51">
        <f t="shared" si="3"/>
        <v>307.9408543263965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2017-09-07T12:48:33Z</dcterms:modified>
  <cp:category/>
  <cp:version/>
  <cp:contentType/>
  <cp:contentStatus/>
</cp:coreProperties>
</file>