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<sst xmlns="http://schemas.openxmlformats.org/spreadsheetml/2006/main" count="188" uniqueCount="157">
  <si>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</si>
  <si>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</si>
  <si>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</si>
  <si>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</si>
  <si>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</si>
  <si>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</si>
  <si>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</si>
  <si>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</si>
  <si>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</si>
  <si>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</si>
  <si>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</si>
  <si>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</si>
  <si>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</si>
  <si>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</si>
  <si>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</si>
  <si>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</si>
  <si>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</si>
  <si>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</si>
  <si>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</si>
  <si>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</si>
  <si>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</si>
  <si>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</si>
  <si>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</si>
  <si>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</si>
  <si>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</si>
  <si>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</si>
  <si>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</si>
  <si>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</si>
  <si>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</si>
  <si>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</si>
  <si>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</si>
  <si>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</si>
  <si>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</si>
  <si>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</si>
  <si>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</si>
  <si>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</si>
  <si>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</si>
  <si>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</si>
  <si>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</si>
  <si>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</si>
  <si>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</si>
  <si>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</si>
  <si>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</si>
  <si>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</si>
  <si>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</si>
  <si>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</si>
  <si>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</si>
  <si>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</si>
  <si>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</si>
  <si>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</si>
  <si>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</si>
  <si>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</si>
  <si>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</si>
  <si>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</si>
  <si>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</si>
  <si>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</si>
  <si>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</si>
  <si>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</si>
  <si>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</si>
  <si>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</si>
  <si>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</si>
  <si>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</si>
  <si>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</si>
  <si>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</si>
  <si>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</si>
  <si>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</si>
  <si>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</si>
  <si>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</si>
  <si>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</si>
  <si>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</si>
  <si>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</si>
  <si>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</si>
  <si>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</si>
  <si>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</si>
  <si>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</si>
  <si>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</si>
  <si>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</si>
  <si>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</si>
  <si>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</si>
  <si>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</si>
  <si>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</si>
  <si>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</si>
  <si>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</si>
  <si>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</si>
  <si>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</si>
  <si>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</si>
  <si>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</si>
  <si>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</si>
  <si>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</si>
  <si>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</si>
  <si>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</si>
  <si>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</si>
  <si>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</si>
  <si>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</si>
  <si>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</si>
  <si>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</si>
  <si>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</si>
  <si>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</si>
  <si>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</si>
  <si>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</si>
  <si>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</si>
  <si>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</si>
  <si>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</si>
  <si>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</si>
  <si>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</si>
  <si>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</si>
  <si>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</si>
  <si>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</si>
  <si>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</si>
  <si>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</si>
  <si>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</si>
  <si>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</si>
  <si>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</si>
  <si>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</si>
  <si>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</si>
  <si>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</si>
  <si>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</si>
  <si>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</si>
  <si>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</si>
  <si>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</si>
  <si>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</si>
  <si>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</si>
  <si>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</si>
  <si>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</si>
  <si>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</si>
  <si>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</si>
  <si>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</si>
  <si>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</si>
  <si>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</si>
  <si>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</si>
  <si>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</si>
  <si>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</si>
  <si>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</si>
  <si>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</si>
  <si>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</si>
  <si>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</si>
  <si>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</si>
  <si>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</si>
  <si>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</si>
  <si>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</si>
  <si>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</si>
  <si>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</si>
  <si>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</si>
  <si>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</si>
  <si>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</si>
  <si>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</si>
  <si>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</si>
  <si>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</si>
  <si>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</si>
  <si>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</si>
  <si>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</si>
  <si>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</si>
  <si>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</si>
  <si>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</si>
  <si>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01.08.2018г.</t>
  </si>
  <si>
    <t>Факт на 01.08.2018</t>
  </si>
  <si>
    <t>факт на 01.08.18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</si>
</sst>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28">
      <selection activeCell="L36" sqref="L36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3496.5</v>
      </c>
      <c r="D5" s="44">
        <f>D6+D7+D8+D9+D10+D11+D12+D15+D13+D14</f>
        <v>1064.3</v>
      </c>
      <c r="E5" s="44">
        <f>E6+E7+E8+E9+E10+E11+E12+E15+E13+E14</f>
        <v>1084.8</v>
      </c>
      <c r="F5" s="45">
        <f>E5-C5</f>
        <v>-2411.7</v>
      </c>
      <c r="G5" s="26">
        <f>E5/C5*100</f>
        <v>31.025311025311026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391.4</v>
      </c>
      <c r="E7" s="46">
        <v>391.6</v>
      </c>
      <c r="F7" s="47">
        <f aca="true" t="shared" si="0" ref="F7:F35">E7-C7</f>
        <v>-343.29999999999995</v>
      </c>
      <c r="G7" s="26">
        <f aca="true" t="shared" si="1" ref="G7:G35">E7/C7*100</f>
        <v>53.28616138250103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50</v>
      </c>
      <c r="E11" s="46">
        <v>70.2</v>
      </c>
      <c r="F11" s="47">
        <f t="shared" si="0"/>
        <v>20.200000000000003</v>
      </c>
      <c r="G11" s="26">
        <f t="shared" si="1"/>
        <v>140.4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13.4</v>
      </c>
      <c r="E13" s="46">
        <v>13.4</v>
      </c>
      <c r="F13" s="47">
        <f t="shared" si="0"/>
        <v>-55.699999999999996</v>
      </c>
      <c r="G13" s="26">
        <f t="shared" si="1"/>
        <v>19.392185238784375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607.2</v>
      </c>
      <c r="E14" s="46">
        <v>607.2</v>
      </c>
      <c r="F14" s="47">
        <f t="shared" si="0"/>
        <v>-2032.3999999999999</v>
      </c>
      <c r="G14" s="26">
        <f t="shared" si="1"/>
        <v>23.00348537657221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2.9</v>
      </c>
      <c r="D15" s="46">
        <v>2.3</v>
      </c>
      <c r="E15" s="46">
        <v>2.4</v>
      </c>
      <c r="F15" s="47">
        <f t="shared" si="0"/>
        <v>-0.5</v>
      </c>
      <c r="G15" s="26">
        <f t="shared" si="1"/>
        <v>82.75862068965517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75.7</v>
      </c>
      <c r="D16" s="48">
        <f>D17+D18+D19+D20+D21+D22+D23+D24+D25+D26+D27</f>
        <v>65.4</v>
      </c>
      <c r="E16" s="48">
        <f>E17+E18+E19+E20+E21+E22+E23+E24+E25+E26+E27</f>
        <v>73.60000000000001</v>
      </c>
      <c r="F16" s="45">
        <f t="shared" si="0"/>
        <v>-2.0999999999999943</v>
      </c>
      <c r="G16" s="26">
        <f t="shared" si="1"/>
        <v>97.22589167767504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48.2</v>
      </c>
      <c r="E20" s="46">
        <v>48.2</v>
      </c>
      <c r="F20" s="47">
        <f t="shared" si="0"/>
        <v>-9.399999999999999</v>
      </c>
      <c r="G20" s="26">
        <f t="shared" si="1"/>
        <v>83.68055555555556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/>
      <c r="D23" s="46"/>
      <c r="E23" s="46"/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6.9</v>
      </c>
      <c r="D26" s="46">
        <v>6.9</v>
      </c>
      <c r="E26" s="46">
        <v>15</v>
      </c>
      <c r="F26" s="47">
        <v>0</v>
      </c>
      <c r="G26" s="26">
        <f t="shared" si="1"/>
        <v>217.39130434782606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11.2</v>
      </c>
      <c r="D27" s="46">
        <v>10.3</v>
      </c>
      <c r="E27" s="46">
        <v>10.4</v>
      </c>
      <c r="F27" s="47">
        <f>E27-C27</f>
        <v>-0.7999999999999989</v>
      </c>
      <c r="G27" s="26">
        <f>E27/C27*100</f>
        <v>92.85714285714288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3572.2</v>
      </c>
      <c r="D28" s="49">
        <f>D5+D16</f>
        <v>1129.7</v>
      </c>
      <c r="E28" s="49">
        <f>E5+E16</f>
        <v>1158.3999999999999</v>
      </c>
      <c r="F28" s="45">
        <f t="shared" si="0"/>
        <v>-2413.8</v>
      </c>
      <c r="G28" s="26">
        <f t="shared" si="1"/>
        <v>32.428195509769886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8705.6</v>
      </c>
      <c r="D29" s="49">
        <f>SUM(D30:D33)</f>
        <v>8705.6</v>
      </c>
      <c r="E29" s="49">
        <f>SUM(E30:E33)</f>
        <v>4837</v>
      </c>
      <c r="F29" s="45">
        <f t="shared" si="0"/>
        <v>-3868.6000000000004</v>
      </c>
      <c r="G29" s="26">
        <f t="shared" si="1"/>
        <v>55.56193714390737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2791.8</v>
      </c>
      <c r="D30" s="46">
        <v>2791.8</v>
      </c>
      <c r="E30" s="46">
        <v>2617.1</v>
      </c>
      <c r="F30" s="47">
        <f t="shared" si="0"/>
        <v>-174.70000000000027</v>
      </c>
      <c r="G30" s="16">
        <f t="shared" si="1"/>
        <v>93.74238842323948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77.3</v>
      </c>
      <c r="D32" s="46">
        <v>77.3</v>
      </c>
      <c r="E32" s="46">
        <v>50.8</v>
      </c>
      <c r="F32" s="47">
        <f t="shared" si="0"/>
        <v>-26.5</v>
      </c>
      <c r="G32" s="16">
        <f t="shared" si="1"/>
        <v>65.71798188874514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5836.5</v>
      </c>
      <c r="D33" s="46">
        <v>5836.5</v>
      </c>
      <c r="E33" s="46">
        <v>2169.1</v>
      </c>
      <c r="F33" s="47">
        <f t="shared" si="0"/>
        <v>-3667.4</v>
      </c>
      <c r="G33" s="16">
        <f t="shared" si="1"/>
        <v>37.164396470487446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-192.4</v>
      </c>
      <c r="D34" s="46">
        <v>-192.4</v>
      </c>
      <c r="E34" s="46">
        <v>-192.4</v>
      </c>
      <c r="F34" s="47">
        <f t="shared" si="0"/>
        <v>0</v>
      </c>
      <c r="G34" s="16">
        <f t="shared" si="1"/>
        <v>100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12085.4</v>
      </c>
      <c r="D35" s="49">
        <f>D28+D29+D34</f>
        <v>9642.900000000001</v>
      </c>
      <c r="E35" s="49">
        <f>E28+E29+E34</f>
        <v>5803</v>
      </c>
      <c r="F35" s="45">
        <f t="shared" si="0"/>
        <v>-6282.4</v>
      </c>
      <c r="G35" s="26">
        <f t="shared" si="1"/>
        <v>48.01661508928128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3694.5</v>
      </c>
      <c r="D39" s="50">
        <f>SUM(D40:D47)</f>
        <v>1880.3999999999999</v>
      </c>
      <c r="E39" s="51">
        <f aca="true" t="shared" si="2" ref="E39:E95">D39-C39</f>
        <v>-1814.1000000000001</v>
      </c>
      <c r="F39" s="51">
        <f>D39/C39*100</f>
        <v>50.897279740154275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3550.2</v>
      </c>
      <c r="D42" s="51">
        <v>1799.6</v>
      </c>
      <c r="E42" s="51">
        <f t="shared" si="2"/>
        <v>-1750.6</v>
      </c>
      <c r="F42" s="51">
        <f t="shared" si="3"/>
        <v>50.690101966086424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3.8</v>
      </c>
      <c r="E44" s="51">
        <f t="shared" si="2"/>
        <v>0</v>
      </c>
      <c r="F44" s="51">
        <f t="shared" si="3"/>
        <v>100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135.5</v>
      </c>
      <c r="D47" s="51">
        <v>77</v>
      </c>
      <c r="E47" s="51">
        <f t="shared" si="2"/>
        <v>-58.5</v>
      </c>
      <c r="F47" s="51">
        <f t="shared" si="3"/>
        <v>56.82656826568265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77.1</v>
      </c>
      <c r="D48" s="55">
        <v>35.6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77.1</v>
      </c>
      <c r="D49" s="33">
        <v>35.6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1370.1</v>
      </c>
      <c r="D53" s="56">
        <f>D54+D54+D55+D56+D57+D58</f>
        <v>494.4</v>
      </c>
      <c r="E53" s="51">
        <f t="shared" si="2"/>
        <v>-875.6999999999999</v>
      </c>
      <c r="F53" s="51">
        <f t="shared" si="3"/>
        <v>36.08495730238669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1370.1</v>
      </c>
      <c r="D57" s="51">
        <v>494.4</v>
      </c>
      <c r="E57" s="51">
        <f t="shared" si="2"/>
        <v>-875.6999999999999</v>
      </c>
      <c r="F57" s="51">
        <f t="shared" si="3"/>
        <v>36.08495730238669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1323</v>
      </c>
      <c r="D59" s="56">
        <f>D61+D62</f>
        <v>746</v>
      </c>
      <c r="E59" s="51">
        <f t="shared" si="2"/>
        <v>-577</v>
      </c>
      <c r="F59" s="51">
        <f t="shared" si="3"/>
        <v>56.3869992441421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1048.6</v>
      </c>
      <c r="D61" s="37">
        <v>668.8</v>
      </c>
      <c r="E61" s="51">
        <f t="shared" si="2"/>
        <v>-379.79999999999995</v>
      </c>
      <c r="F61" s="51">
        <f t="shared" si="3"/>
        <v>63.780278466526795</v>
      </c>
      <c r="G61" s="66"/>
      <c r="H61" s="68"/>
    </row>
    <row r="62" spans="1:8" ht="15">
      <c r="A62" s="74" t="s">
        <v>62</v>
      </c>
      <c r="B62" s="76" t="s">
        <v>63</v>
      </c>
      <c r="C62" s="58">
        <v>274.4</v>
      </c>
      <c r="D62" s="51">
        <v>77.2</v>
      </c>
      <c r="E62" s="51">
        <f t="shared" si="2"/>
        <v>-197.2</v>
      </c>
      <c r="F62" s="51">
        <f t="shared" si="3"/>
        <v>28.134110787172016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v>5895.4</v>
      </c>
      <c r="D72" s="56">
        <v>2364.4</v>
      </c>
      <c r="E72" s="51">
        <f t="shared" si="2"/>
        <v>-3530.9999999999995</v>
      </c>
      <c r="F72" s="51">
        <f t="shared" si="3"/>
        <v>40.10584523526818</v>
      </c>
    </row>
    <row r="73" spans="1:6" ht="15">
      <c r="A73" s="74" t="s">
        <v>76</v>
      </c>
      <c r="B73" s="79" t="s">
        <v>77</v>
      </c>
      <c r="C73" s="53">
        <v>5895.4</v>
      </c>
      <c r="D73" s="53">
        <v>2364.4</v>
      </c>
      <c r="E73" s="51">
        <f t="shared" si="2"/>
        <v>-3530.9999999999995</v>
      </c>
      <c r="F73" s="51">
        <f t="shared" si="3"/>
        <v>40.10584523526818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29.9</v>
      </c>
      <c r="E79" s="51">
        <f t="shared" si="2"/>
        <v>-27.700000000000003</v>
      </c>
      <c r="F79" s="51">
        <f t="shared" si="3"/>
        <v>51.90972222222222</v>
      </c>
    </row>
    <row r="80" spans="1:6" ht="15">
      <c r="A80" s="74" t="s">
        <v>145</v>
      </c>
      <c r="B80" s="75" t="s">
        <v>146</v>
      </c>
      <c r="C80" s="53">
        <v>57.6</v>
      </c>
      <c r="D80" s="53">
        <v>29.9</v>
      </c>
      <c r="E80" s="51">
        <f t="shared" si="2"/>
        <v>-27.700000000000003</v>
      </c>
      <c r="F80" s="51">
        <f t="shared" si="3"/>
        <v>51.90972222222222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12422.7</v>
      </c>
      <c r="D94" s="56">
        <v>5552.7</v>
      </c>
      <c r="E94" s="51">
        <f t="shared" si="2"/>
        <v>-6870.000000000001</v>
      </c>
      <c r="F94" s="51">
        <f t="shared" si="3"/>
        <v>44.698012509357866</v>
      </c>
    </row>
    <row r="95" spans="1:6" ht="15">
      <c r="A95" s="74"/>
      <c r="B95" s="77" t="s">
        <v>103</v>
      </c>
      <c r="C95" s="61">
        <v>-337.2</v>
      </c>
      <c r="D95" s="62">
        <v>250.1</v>
      </c>
      <c r="E95" s="51">
        <f t="shared" si="2"/>
        <v>587.3</v>
      </c>
      <c r="F95" s="51">
        <f t="shared" si="3"/>
        <v>-74.16963226571768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2018-09-11T11:31:33Z</dcterms:modified>
  <cp:category/>
  <cp:version/>
  <cp:contentType/>
  <cp:contentStatus/>
</cp:coreProperties>
</file>