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<sst xmlns="http://schemas.openxmlformats.org/spreadsheetml/2006/main" count="188" uniqueCount="157">
  <si>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</si>
  <si>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</si>
  <si>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</si>
  <si>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</si>
  <si>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</si>
  <si>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</si>
  <si>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</si>
  <si>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</si>
  <si>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</si>
  <si>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</si>
  <si>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</si>
  <si>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</si>
  <si>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</si>
  <si>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</si>
  <si>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</si>
  <si>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</si>
  <si>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</si>
  <si>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</si>
  <si>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</si>
  <si>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</si>
  <si>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</si>
  <si>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</si>
  <si>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</si>
  <si>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</si>
  <si>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</si>
  <si>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</si>
  <si>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</si>
  <si>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</si>
  <si>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</si>
  <si>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</si>
  <si>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</si>
  <si>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</si>
  <si>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</si>
  <si>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</si>
  <si>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</si>
  <si>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</si>
  <si>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</si>
  <si>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</si>
  <si>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</si>
  <si>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</si>
  <si>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</si>
  <si>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</si>
  <si>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</si>
  <si>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</si>
  <si>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</si>
  <si>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</si>
  <si>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</si>
  <si>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</si>
  <si>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</si>
  <si>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</si>
  <si>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</si>
  <si>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</si>
  <si>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</si>
  <si>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</si>
  <si>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</si>
  <si>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</si>
  <si>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</si>
  <si>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</si>
  <si>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</si>
  <si>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</si>
  <si>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</si>
  <si>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</si>
  <si>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</si>
  <si>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</si>
  <si>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</si>
  <si>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</si>
  <si>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</si>
  <si>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</si>
  <si>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</si>
  <si>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</si>
  <si>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</si>
  <si>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</si>
  <si>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</si>
  <si>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</si>
  <si>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</si>
  <si>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</si>
  <si>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</si>
  <si>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</si>
  <si>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</si>
  <si>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</si>
  <si>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</si>
  <si>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</si>
  <si>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</si>
  <si>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</si>
  <si>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</si>
  <si>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</si>
  <si>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</si>
  <si>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</si>
  <si>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</si>
  <si>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</si>
  <si>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</si>
  <si>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</si>
  <si>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</si>
  <si>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</si>
  <si>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</si>
  <si>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</si>
  <si>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</si>
  <si>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</si>
  <si>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</si>
  <si>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</si>
  <si>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</si>
  <si>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</si>
  <si>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</si>
  <si>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</si>
  <si>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</si>
  <si>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</si>
  <si>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</si>
  <si>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</si>
  <si>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</si>
  <si>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</si>
  <si>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</si>
  <si>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</si>
  <si>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</si>
  <si>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</si>
  <si>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</si>
  <si>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</si>
  <si>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</si>
  <si>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</si>
  <si>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</si>
  <si>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</si>
  <si>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</si>
  <si>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</si>
  <si>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</si>
  <si>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</si>
  <si>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</si>
  <si>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</si>
  <si>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</si>
  <si>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</si>
  <si>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</si>
  <si>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</si>
  <si>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</si>
  <si>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</si>
  <si>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</si>
  <si>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</si>
  <si>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</si>
  <si>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</si>
  <si>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</si>
  <si>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</si>
  <si>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</si>
  <si>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</si>
  <si>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</si>
  <si>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</si>
  <si>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</si>
  <si>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</si>
  <si>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</si>
  <si>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</si>
  <si>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</si>
  <si>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</si>
  <si>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</si>
  <si>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</si>
  <si>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</si>
  <si>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</si>
  <si>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</si>
  <si>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</si>
  <si>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01.07.2017г.</t>
  </si>
  <si>
    <t>Факт на 01.07.2017</t>
  </si>
  <si>
    <t>факт на 01.07.17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</si>
</sst>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7">
      <selection activeCell="C39" sqref="C39:F95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4108.7</v>
      </c>
      <c r="D5" s="44">
        <f>D6+D7+D8+D9+D10+D11+D12+D15+D13+D14</f>
        <v>1388.9</v>
      </c>
      <c r="E5" s="44">
        <f>E6+E7+E8+E9+E10+E11+E12+E15+E13+E14</f>
        <v>1388.9</v>
      </c>
      <c r="F5" s="45">
        <f>E5-C5</f>
        <v>-2719.7999999999997</v>
      </c>
      <c r="G5" s="26">
        <f>E5/C5*100</f>
        <v>33.803879572614214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273.8</v>
      </c>
      <c r="E7" s="46">
        <v>273.8</v>
      </c>
      <c r="F7" s="47">
        <f aca="true" t="shared" si="0" ref="F7:F35">E7-C7</f>
        <v>-430.49999999999994</v>
      </c>
      <c r="G7" s="26">
        <f aca="true" t="shared" si="1" ref="G7:G35">E7/C7*100</f>
        <v>38.87547919920489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652.1</v>
      </c>
      <c r="D11" s="46">
        <v>652.1</v>
      </c>
      <c r="E11" s="46">
        <v>652.1</v>
      </c>
      <c r="F11" s="47">
        <f t="shared" si="0"/>
        <v>0</v>
      </c>
      <c r="G11" s="26">
        <f t="shared" si="1"/>
        <v>100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0.5</v>
      </c>
      <c r="E13" s="46">
        <v>0.5</v>
      </c>
      <c r="F13" s="47">
        <f t="shared" si="0"/>
        <v>-30</v>
      </c>
      <c r="G13" s="26">
        <f t="shared" si="1"/>
        <v>1.639344262295082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461.5</v>
      </c>
      <c r="E14" s="46">
        <v>461.5</v>
      </c>
      <c r="F14" s="47">
        <f t="shared" si="0"/>
        <v>-2257.5</v>
      </c>
      <c r="G14" s="26">
        <f t="shared" si="1"/>
        <v>16.973151894078704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1</v>
      </c>
      <c r="E15" s="46">
        <v>1</v>
      </c>
      <c r="F15" s="47">
        <f t="shared" si="0"/>
        <v>-1.7999999999999998</v>
      </c>
      <c r="G15" s="26">
        <f t="shared" si="1"/>
        <v>35.714285714285715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114.2</v>
      </c>
      <c r="D16" s="48">
        <f>D17+D18+D19+D20+D21+D22+D23+D24+D25+D26+D27</f>
        <v>93.8</v>
      </c>
      <c r="E16" s="48">
        <f>E17+E18+E19+E20+E21+E22+E23+E24+E25+E26+E27</f>
        <v>108.89999999999999</v>
      </c>
      <c r="F16" s="45">
        <f t="shared" si="0"/>
        <v>-5.300000000000011</v>
      </c>
      <c r="G16" s="26">
        <f t="shared" si="1"/>
        <v>95.35901926444834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37.2</v>
      </c>
      <c r="E20" s="46">
        <v>37.2</v>
      </c>
      <c r="F20" s="47">
        <f t="shared" si="0"/>
        <v>-20.4</v>
      </c>
      <c r="G20" s="26">
        <f t="shared" si="1"/>
        <v>64.58333333333334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24.7</v>
      </c>
      <c r="D26" s="46">
        <v>24.7</v>
      </c>
      <c r="E26" s="46">
        <v>39.8</v>
      </c>
      <c r="F26" s="47">
        <f t="shared" si="0"/>
        <v>15.099999999999998</v>
      </c>
      <c r="G26" s="26">
        <f t="shared" si="1"/>
        <v>161.13360323886639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</v>
      </c>
      <c r="D28" s="49">
        <f>D5+D16</f>
        <v>1482.7</v>
      </c>
      <c r="E28" s="49">
        <f>E5+E16</f>
        <v>1497.8000000000002</v>
      </c>
      <c r="F28" s="45">
        <f t="shared" si="0"/>
        <v>-2725.0999999999995</v>
      </c>
      <c r="G28" s="26">
        <f t="shared" si="1"/>
        <v>35.468516895971966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14708.9</v>
      </c>
      <c r="D29" s="49">
        <f>SUM(D30:D33)</f>
        <v>14708.9</v>
      </c>
      <c r="E29" s="49">
        <f>SUM(E30:E33)</f>
        <v>2036.5</v>
      </c>
      <c r="F29" s="45">
        <f t="shared" si="0"/>
        <v>-12672.4</v>
      </c>
      <c r="G29" s="26">
        <f t="shared" si="1"/>
        <v>13.845358932347082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1118.4</v>
      </c>
      <c r="D30" s="46">
        <v>1118.4</v>
      </c>
      <c r="E30" s="46">
        <v>1118.4</v>
      </c>
      <c r="F30" s="47">
        <f t="shared" si="0"/>
        <v>0</v>
      </c>
      <c r="G30" s="16">
        <f t="shared" si="1"/>
        <v>100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34.8</v>
      </c>
      <c r="F32" s="47">
        <f t="shared" si="0"/>
        <v>-34.7</v>
      </c>
      <c r="G32" s="16">
        <f t="shared" si="1"/>
        <v>50.07194244604316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13521</v>
      </c>
      <c r="D33" s="46">
        <v>13521</v>
      </c>
      <c r="E33" s="46">
        <v>883.3</v>
      </c>
      <c r="F33" s="47">
        <f t="shared" si="0"/>
        <v>-12637.7</v>
      </c>
      <c r="G33" s="16">
        <f t="shared" si="1"/>
        <v>6.532800828341098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18931.8</v>
      </c>
      <c r="D35" s="49">
        <f>D28+D29+D34</f>
        <v>16191.6</v>
      </c>
      <c r="E35" s="49">
        <f>E28+E29+E34</f>
        <v>3534.3</v>
      </c>
      <c r="F35" s="45">
        <f t="shared" si="0"/>
        <v>-15397.5</v>
      </c>
      <c r="G35" s="26">
        <f t="shared" si="1"/>
        <v>18.66858935758882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3185.4</v>
      </c>
      <c r="D39" s="50">
        <f>SUM(D40:D47)</f>
        <v>1346.5</v>
      </c>
      <c r="E39" s="51">
        <f aca="true" t="shared" si="2" ref="E39:E95">D39-C39</f>
        <v>-1838.9</v>
      </c>
      <c r="F39" s="51">
        <f>D39/C39*100</f>
        <v>42.27098637533748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3035.6</v>
      </c>
      <c r="D42" s="51">
        <v>1294.2</v>
      </c>
      <c r="E42" s="51">
        <f t="shared" si="2"/>
        <v>-1741.3999999999999</v>
      </c>
      <c r="F42" s="51">
        <f t="shared" si="3"/>
        <v>42.63407563578864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141</v>
      </c>
      <c r="D47" s="51">
        <v>48.6</v>
      </c>
      <c r="E47" s="51">
        <f t="shared" si="2"/>
        <v>-92.4</v>
      </c>
      <c r="F47" s="51">
        <f t="shared" si="3"/>
        <v>34.46808510638298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25.6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25.6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634.6</v>
      </c>
      <c r="E53" s="51">
        <f t="shared" si="2"/>
        <v>-1555.4</v>
      </c>
      <c r="F53" s="51">
        <f t="shared" si="3"/>
        <v>28.97716894977169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634.6</v>
      </c>
      <c r="E57" s="51">
        <f t="shared" si="2"/>
        <v>-1555.4</v>
      </c>
      <c r="F57" s="51">
        <f t="shared" si="3"/>
        <v>28.97716894977169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2257.1</v>
      </c>
      <c r="D59" s="56">
        <f>D61+D62</f>
        <v>318.4</v>
      </c>
      <c r="E59" s="51">
        <f t="shared" si="2"/>
        <v>-1938.6999999999998</v>
      </c>
      <c r="F59" s="51">
        <f t="shared" si="3"/>
        <v>14.106596960701784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1966.5</v>
      </c>
      <c r="D61" s="37">
        <v>253.5</v>
      </c>
      <c r="E61" s="51">
        <f t="shared" si="2"/>
        <v>-1713</v>
      </c>
      <c r="F61" s="51">
        <f t="shared" si="3"/>
        <v>12.890922959572846</v>
      </c>
      <c r="G61" s="66"/>
      <c r="H61" s="68"/>
    </row>
    <row r="62" spans="1:8" ht="15">
      <c r="A62" s="74" t="s">
        <v>62</v>
      </c>
      <c r="B62" s="76" t="s">
        <v>63</v>
      </c>
      <c r="C62" s="58">
        <v>290.6</v>
      </c>
      <c r="D62" s="51">
        <v>64.9</v>
      </c>
      <c r="E62" s="51">
        <f t="shared" si="2"/>
        <v>-225.70000000000002</v>
      </c>
      <c r="F62" s="51">
        <f t="shared" si="3"/>
        <v>22.333103922918102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3.4</v>
      </c>
      <c r="D66" s="56">
        <f>SUM(D67:D71)</f>
        <v>0</v>
      </c>
      <c r="E66" s="51">
        <f t="shared" si="2"/>
        <v>-3.4</v>
      </c>
      <c r="F66" s="51">
        <f t="shared" si="3"/>
        <v>0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3.4</v>
      </c>
      <c r="D69" s="53">
        <v>0</v>
      </c>
      <c r="E69" s="51">
        <f t="shared" si="2"/>
        <v>-3.4</v>
      </c>
      <c r="F69" s="51">
        <f t="shared" si="3"/>
        <v>0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11346.1</v>
      </c>
      <c r="D72" s="56">
        <v>1175</v>
      </c>
      <c r="E72" s="51">
        <f t="shared" si="2"/>
        <v>-10171.1</v>
      </c>
      <c r="F72" s="51">
        <f t="shared" si="3"/>
        <v>10.355981350419968</v>
      </c>
    </row>
    <row r="73" spans="1:6" ht="15">
      <c r="A73" s="74" t="s">
        <v>76</v>
      </c>
      <c r="B73" s="79" t="s">
        <v>77</v>
      </c>
      <c r="C73" s="53">
        <v>11346.1</v>
      </c>
      <c r="D73" s="53">
        <v>1175</v>
      </c>
      <c r="E73" s="51">
        <f t="shared" si="2"/>
        <v>-10171.1</v>
      </c>
      <c r="F73" s="51">
        <f t="shared" si="3"/>
        <v>10.355981350419968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23.8</v>
      </c>
      <c r="E79" s="51">
        <f t="shared" si="2"/>
        <v>-33.8</v>
      </c>
      <c r="F79" s="51">
        <f t="shared" si="3"/>
        <v>41.31944444444444</v>
      </c>
    </row>
    <row r="80" spans="1:6" ht="15">
      <c r="A80" s="74" t="s">
        <v>145</v>
      </c>
      <c r="B80" s="75" t="s">
        <v>146</v>
      </c>
      <c r="C80" s="53">
        <v>57.6</v>
      </c>
      <c r="D80" s="53">
        <v>23.8</v>
      </c>
      <c r="E80" s="51">
        <f t="shared" si="2"/>
        <v>-33.8</v>
      </c>
      <c r="F80" s="51">
        <f t="shared" si="3"/>
        <v>41.31944444444444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19114.4</v>
      </c>
      <c r="D94" s="56">
        <f>D39+D48+D50+D53+D59+D64+D66+D72+D75+D79+D85+D89+D91</f>
        <v>3523.9</v>
      </c>
      <c r="E94" s="51">
        <f t="shared" si="2"/>
        <v>-15590.500000000002</v>
      </c>
      <c r="F94" s="51">
        <f t="shared" si="3"/>
        <v>18.435838948646047</v>
      </c>
    </row>
    <row r="95" spans="1:6" ht="15">
      <c r="A95" s="74"/>
      <c r="B95" s="77" t="s">
        <v>103</v>
      </c>
      <c r="C95" s="61">
        <v>-182.6</v>
      </c>
      <c r="D95" s="62">
        <v>10.3</v>
      </c>
      <c r="E95" s="51">
        <f t="shared" si="2"/>
        <v>192.9</v>
      </c>
      <c r="F95" s="51">
        <f t="shared" si="3"/>
        <v>-5.640744797371304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2017-08-01T12:49:10Z</dcterms:modified>
  <cp:category/>
  <cp:version/>
  <cp:contentType/>
  <cp:contentStatus/>
</cp:coreProperties>
</file>