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<sst xmlns="http://schemas.openxmlformats.org/spreadsheetml/2006/main" count="188" uniqueCount="157">
  <si>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</si>
  <si>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</si>
  <si>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</si>
  <si>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</si>
  <si>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</si>
  <si>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</si>
  <si>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</si>
  <si>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</si>
  <si>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</si>
  <si>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</si>
  <si>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</si>
  <si>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</si>
  <si>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</si>
  <si>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</si>
  <si>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</si>
  <si>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</si>
  <si>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</si>
  <si>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</si>
  <si>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</si>
  <si>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</si>
  <si>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</si>
  <si>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</si>
  <si>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</si>
  <si>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</si>
  <si>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</si>
  <si>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</si>
  <si>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</si>
  <si>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</si>
  <si>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</si>
  <si>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</si>
  <si>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</si>
  <si>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</si>
  <si>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</si>
  <si>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</si>
  <si>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</si>
  <si>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</si>
  <si>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</si>
  <si>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</si>
  <si>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</si>
  <si>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</si>
  <si>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</si>
  <si>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</si>
  <si>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</si>
  <si>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</si>
  <si>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</si>
  <si>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</si>
  <si>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</si>
  <si>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</si>
  <si>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</si>
  <si>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</si>
  <si>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</si>
  <si>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</si>
  <si>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</si>
  <si>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</si>
  <si>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</si>
  <si>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</si>
  <si>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</si>
  <si>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</si>
  <si>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</si>
  <si>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</si>
  <si>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</si>
  <si>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</si>
  <si>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</si>
  <si>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</si>
  <si>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</si>
  <si>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</si>
  <si>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</si>
  <si>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</si>
  <si>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</si>
  <si>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</si>
  <si>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</si>
  <si>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</si>
  <si>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</si>
  <si>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</si>
  <si>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</si>
  <si>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</si>
  <si>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</si>
  <si>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</si>
  <si>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</si>
  <si>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</si>
  <si>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</si>
  <si>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</si>
  <si>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</si>
  <si>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</si>
  <si>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</si>
  <si>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</si>
  <si>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</si>
  <si>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</si>
  <si>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</si>
  <si>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</si>
  <si>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</si>
  <si>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</si>
  <si>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</si>
  <si>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</si>
  <si>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</si>
  <si>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</si>
  <si>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</si>
  <si>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</si>
  <si>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</si>
  <si>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</si>
  <si>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</si>
  <si>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</si>
  <si>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</si>
  <si>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</si>
  <si>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</si>
  <si>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</si>
  <si>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</si>
  <si>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</si>
  <si>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</si>
  <si>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</si>
  <si>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</si>
  <si>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</si>
  <si>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</si>
  <si>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</si>
  <si>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</si>
  <si>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</si>
  <si>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</si>
  <si>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</si>
  <si>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</si>
  <si>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</si>
  <si>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</si>
  <si>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</si>
  <si>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</si>
  <si>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</si>
  <si>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</si>
  <si>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</si>
  <si>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</si>
  <si>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</si>
  <si>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</si>
  <si>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</si>
  <si>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</si>
  <si>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</si>
  <si>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</si>
  <si>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</si>
  <si>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</si>
  <si>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</si>
  <si>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</si>
  <si>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</si>
  <si>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</si>
  <si>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</si>
  <si>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</si>
  <si>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</si>
  <si>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</si>
  <si>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</si>
  <si>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</si>
  <si>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</si>
  <si>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</si>
  <si>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</si>
  <si>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</si>
  <si>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</si>
  <si>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</si>
  <si>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</si>
  <si>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</si>
  <si>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</si>
  <si>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01.06.2017г.</t>
  </si>
  <si>
    <t>Факт на 01.06.2017</t>
  </si>
  <si>
    <t>факт на 01.06.17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</si>
</sst>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67">
      <selection activeCell="K41" sqref="K41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4108.7</v>
      </c>
      <c r="D5" s="44">
        <f>D6+D7+D8+D9+D10+D11+D12+D15+D13+D14</f>
        <v>1354.7</v>
      </c>
      <c r="E5" s="44">
        <f>E6+E7+E8+E9+E10+E11+E12+E15+E13+E14</f>
        <v>1354.7</v>
      </c>
      <c r="F5" s="45">
        <f>E5-C5</f>
        <v>-2754</v>
      </c>
      <c r="G5" s="26">
        <f>E5/C5*100</f>
        <v>32.97149950105873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250.9</v>
      </c>
      <c r="E7" s="46">
        <v>250.9</v>
      </c>
      <c r="F7" s="47">
        <f aca="true" t="shared" si="0" ref="F7:F35">E7-C7</f>
        <v>-453.4</v>
      </c>
      <c r="G7" s="26">
        <f aca="true" t="shared" si="1" ref="G7:G35">E7/C7*100</f>
        <v>35.624023853471535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652.1</v>
      </c>
      <c r="D11" s="46">
        <v>652.1</v>
      </c>
      <c r="E11" s="46">
        <v>652.1</v>
      </c>
      <c r="F11" s="47">
        <f t="shared" si="0"/>
        <v>0</v>
      </c>
      <c r="G11" s="26">
        <f t="shared" si="1"/>
        <v>100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30.5</v>
      </c>
      <c r="D13" s="46">
        <v>0.5</v>
      </c>
      <c r="E13" s="46">
        <v>0.5</v>
      </c>
      <c r="F13" s="47">
        <f t="shared" si="0"/>
        <v>-30</v>
      </c>
      <c r="G13" s="26">
        <f t="shared" si="1"/>
        <v>1.639344262295082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2719</v>
      </c>
      <c r="D14" s="46">
        <v>450.2</v>
      </c>
      <c r="E14" s="46">
        <v>450.2</v>
      </c>
      <c r="F14" s="47">
        <f t="shared" si="0"/>
        <v>-2268.8</v>
      </c>
      <c r="G14" s="26">
        <f t="shared" si="1"/>
        <v>16.55755792570798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>
        <v>1</v>
      </c>
      <c r="E15" s="46">
        <v>1</v>
      </c>
      <c r="F15" s="47">
        <f t="shared" si="0"/>
        <v>-1.7999999999999998</v>
      </c>
      <c r="G15" s="26">
        <f t="shared" si="1"/>
        <v>35.714285714285715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114.2</v>
      </c>
      <c r="D16" s="48">
        <f>D17+D18+D19+D20+D21+D22+D23+D24+D25+D26+D27</f>
        <v>107.60000000000001</v>
      </c>
      <c r="E16" s="48">
        <f>E17+E18+E19+E20+E21+E22+E23+E24+E25+E26+E27</f>
        <v>93.89999999999999</v>
      </c>
      <c r="F16" s="45">
        <f t="shared" si="0"/>
        <v>-20.30000000000001</v>
      </c>
      <c r="G16" s="26">
        <f t="shared" si="1"/>
        <v>82.22416812609457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51</v>
      </c>
      <c r="E20" s="46">
        <v>37.2</v>
      </c>
      <c r="F20" s="47">
        <f t="shared" si="0"/>
        <v>-20.4</v>
      </c>
      <c r="G20" s="26">
        <f t="shared" si="1"/>
        <v>64.58333333333334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24.7</v>
      </c>
      <c r="D26" s="46">
        <v>24.7</v>
      </c>
      <c r="E26" s="46">
        <v>24.8</v>
      </c>
      <c r="F26" s="47">
        <f t="shared" si="0"/>
        <v>0.10000000000000142</v>
      </c>
      <c r="G26" s="26">
        <f t="shared" si="1"/>
        <v>100.40485829959516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4222.9</v>
      </c>
      <c r="D28" s="49">
        <f>D5+D16</f>
        <v>1462.3</v>
      </c>
      <c r="E28" s="49">
        <f>E5+E16</f>
        <v>1448.6000000000001</v>
      </c>
      <c r="F28" s="45">
        <f t="shared" si="0"/>
        <v>-2774.2999999999993</v>
      </c>
      <c r="G28" s="26">
        <f t="shared" si="1"/>
        <v>34.3034407634564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14274.3</v>
      </c>
      <c r="D29" s="49">
        <f>SUM(D30:D33)</f>
        <v>2629.4</v>
      </c>
      <c r="E29" s="49">
        <f>SUM(E30:E33)</f>
        <v>1828.6</v>
      </c>
      <c r="F29" s="45">
        <f t="shared" si="0"/>
        <v>-12445.699999999999</v>
      </c>
      <c r="G29" s="26">
        <f t="shared" si="1"/>
        <v>12.810435537994858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1118.4</v>
      </c>
      <c r="D30" s="46">
        <v>1118.4</v>
      </c>
      <c r="E30" s="46">
        <v>1012.2</v>
      </c>
      <c r="F30" s="47">
        <f t="shared" si="0"/>
        <v>-106.20000000000005</v>
      </c>
      <c r="G30" s="16">
        <f t="shared" si="1"/>
        <v>90.50429184549355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34.8</v>
      </c>
      <c r="F32" s="47">
        <f t="shared" si="0"/>
        <v>-34.7</v>
      </c>
      <c r="G32" s="16">
        <f t="shared" si="1"/>
        <v>50.07194244604316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13086.4</v>
      </c>
      <c r="D33" s="46">
        <v>1441.5</v>
      </c>
      <c r="E33" s="46">
        <v>781.6</v>
      </c>
      <c r="F33" s="47">
        <f t="shared" si="0"/>
        <v>-12304.8</v>
      </c>
      <c r="G33" s="16">
        <f t="shared" si="1"/>
        <v>5.972612788849493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18497.199999999997</v>
      </c>
      <c r="D35" s="49">
        <f>D28+D29+D34</f>
        <v>4091.7</v>
      </c>
      <c r="E35" s="49">
        <f>E28+E29+E34</f>
        <v>3277.2</v>
      </c>
      <c r="F35" s="45">
        <f t="shared" si="0"/>
        <v>-15219.999999999996</v>
      </c>
      <c r="G35" s="26">
        <f t="shared" si="1"/>
        <v>17.71727612827888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3185.4</v>
      </c>
      <c r="D39" s="50">
        <f>SUM(D40:D47)</f>
        <v>1131.1000000000001</v>
      </c>
      <c r="E39" s="51">
        <f aca="true" t="shared" si="2" ref="E39:E95">D39-C39</f>
        <v>-2054.3</v>
      </c>
      <c r="F39" s="51">
        <f>D39/C39*100</f>
        <v>35.50888428454825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3035.6</v>
      </c>
      <c r="D42" s="51">
        <v>1098.9</v>
      </c>
      <c r="E42" s="51">
        <f t="shared" si="2"/>
        <v>-1936.6999999999998</v>
      </c>
      <c r="F42" s="51">
        <f t="shared" si="3"/>
        <v>36.200421662933195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141</v>
      </c>
      <c r="D47" s="51">
        <v>28.5</v>
      </c>
      <c r="E47" s="51">
        <f t="shared" si="2"/>
        <v>-112.5</v>
      </c>
      <c r="F47" s="51">
        <f t="shared" si="3"/>
        <v>20.212765957446805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f>D49</f>
        <v>20.7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20.7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/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547.9</v>
      </c>
      <c r="E53" s="51">
        <f t="shared" si="2"/>
        <v>-1642.1</v>
      </c>
      <c r="F53" s="51">
        <f t="shared" si="3"/>
        <v>25.018264840182646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547.9</v>
      </c>
      <c r="E57" s="51">
        <f t="shared" si="2"/>
        <v>-1642.1</v>
      </c>
      <c r="F57" s="51">
        <f t="shared" si="3"/>
        <v>25.018264840182646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1822.5</v>
      </c>
      <c r="D59" s="56">
        <f>D61+D62</f>
        <v>265.7</v>
      </c>
      <c r="E59" s="51">
        <f t="shared" si="2"/>
        <v>-1556.8</v>
      </c>
      <c r="F59" s="51">
        <f t="shared" si="3"/>
        <v>14.578875171467764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1531.9</v>
      </c>
      <c r="D61" s="37">
        <v>204.9</v>
      </c>
      <c r="E61" s="51">
        <f t="shared" si="2"/>
        <v>-1327</v>
      </c>
      <c r="F61" s="51">
        <f t="shared" si="3"/>
        <v>13.375546706704093</v>
      </c>
      <c r="G61" s="66"/>
      <c r="H61" s="68"/>
    </row>
    <row r="62" spans="1:8" ht="15">
      <c r="A62" s="74" t="s">
        <v>62</v>
      </c>
      <c r="B62" s="76" t="s">
        <v>63</v>
      </c>
      <c r="C62" s="58">
        <v>290.6</v>
      </c>
      <c r="D62" s="51">
        <v>60.8</v>
      </c>
      <c r="E62" s="51">
        <f t="shared" si="2"/>
        <v>-229.8</v>
      </c>
      <c r="F62" s="51">
        <f t="shared" si="3"/>
        <v>20.922229869236062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0.5</v>
      </c>
      <c r="D64" s="50">
        <f>D65</f>
        <v>0</v>
      </c>
      <c r="E64" s="51">
        <f t="shared" si="2"/>
        <v>-0.5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0.5</v>
      </c>
      <c r="D65" s="51"/>
      <c r="E65" s="51">
        <f t="shared" si="2"/>
        <v>-0.5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3.4</v>
      </c>
      <c r="D66" s="56">
        <f>SUM(D67:D71)</f>
        <v>0</v>
      </c>
      <c r="E66" s="51">
        <f t="shared" si="2"/>
        <v>-3.4</v>
      </c>
      <c r="F66" s="51">
        <f t="shared" si="3"/>
        <v>0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3.4</v>
      </c>
      <c r="D69" s="53"/>
      <c r="E69" s="51">
        <f t="shared" si="2"/>
        <v>-3.4</v>
      </c>
      <c r="F69" s="51">
        <f t="shared" si="3"/>
        <v>0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11346.1</v>
      </c>
      <c r="D72" s="56">
        <v>1072</v>
      </c>
      <c r="E72" s="51">
        <f t="shared" si="2"/>
        <v>-10274.1</v>
      </c>
      <c r="F72" s="51">
        <f t="shared" si="3"/>
        <v>9.448180432042728</v>
      </c>
    </row>
    <row r="73" spans="1:6" ht="15">
      <c r="A73" s="74" t="s">
        <v>76</v>
      </c>
      <c r="B73" s="79" t="s">
        <v>77</v>
      </c>
      <c r="C73" s="53">
        <v>11346.1</v>
      </c>
      <c r="D73" s="53">
        <v>1072</v>
      </c>
      <c r="E73" s="51">
        <f t="shared" si="2"/>
        <v>-10274.1</v>
      </c>
      <c r="F73" s="51">
        <f t="shared" si="3"/>
        <v>9.448180432042728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f>SUM(D80:D84)</f>
        <v>18.2</v>
      </c>
      <c r="E79" s="51">
        <f t="shared" si="2"/>
        <v>-39.400000000000006</v>
      </c>
      <c r="F79" s="51">
        <f t="shared" si="3"/>
        <v>31.59722222222222</v>
      </c>
    </row>
    <row r="80" spans="1:6" ht="15">
      <c r="A80" s="74" t="s">
        <v>145</v>
      </c>
      <c r="B80" s="75" t="s">
        <v>146</v>
      </c>
      <c r="C80" s="53">
        <v>57.6</v>
      </c>
      <c r="D80" s="53">
        <v>18.2</v>
      </c>
      <c r="E80" s="51">
        <f t="shared" si="2"/>
        <v>-39.400000000000006</v>
      </c>
      <c r="F80" s="51">
        <f t="shared" si="3"/>
        <v>31.59722222222222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4" t="s">
        <v>97</v>
      </c>
      <c r="B86" s="75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18679.8</v>
      </c>
      <c r="D94" s="56">
        <f>D39+D48+D50+D53+D59+D64+D66+D72+D75+D79+D85+D89+D91</f>
        <v>3055.6000000000004</v>
      </c>
      <c r="E94" s="51">
        <f t="shared" si="2"/>
        <v>-15624.199999999999</v>
      </c>
      <c r="F94" s="51">
        <f t="shared" si="3"/>
        <v>16.35777684985921</v>
      </c>
    </row>
    <row r="95" spans="1:6" ht="15">
      <c r="A95" s="74"/>
      <c r="B95" s="77" t="s">
        <v>103</v>
      </c>
      <c r="C95" s="61">
        <v>-182.6</v>
      </c>
      <c r="D95" s="62">
        <v>221.5</v>
      </c>
      <c r="E95" s="51">
        <f t="shared" si="2"/>
        <v>404.1</v>
      </c>
      <c r="F95" s="51">
        <f t="shared" si="3"/>
        <v>-121.30339539978094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2017-06-09T11:58:42Z</dcterms:modified>
  <cp:category/>
  <cp:version/>
  <cp:contentType/>
  <cp:contentStatus/>
</cp:coreProperties>
</file>