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<sst xmlns="http://schemas.openxmlformats.org/spreadsheetml/2006/main" count="189" uniqueCount="159">
  <si>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</si>
  <si>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</si>
  <si>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</si>
  <si>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</si>
  <si>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</si>
  <si>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</si>
  <si>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</si>
  <si>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</si>
  <si>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</si>
  <si>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</si>
  <si>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</si>
  <si>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</si>
  <si>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</si>
  <si>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</si>
  <si>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</si>
  <si>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</si>
  <si>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</si>
  <si>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</si>
  <si>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</si>
  <si>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</si>
  <si>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</si>
  <si>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</si>
  <si>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</si>
  <si>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</si>
  <si>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</si>
  <si>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</si>
  <si>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</si>
  <si>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</si>
  <si>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</si>
  <si>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</si>
  <si>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</si>
  <si>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</si>
  <si>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</si>
  <si>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</si>
  <si>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</si>
  <si>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</si>
  <si>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</si>
  <si>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</si>
  <si>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</si>
  <si>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</si>
  <si>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</si>
  <si>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</si>
  <si>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</si>
  <si>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</si>
  <si>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</si>
  <si>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</si>
  <si>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</si>
  <si>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</si>
  <si>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</si>
  <si>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</si>
  <si>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</si>
  <si>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</si>
  <si>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</si>
  <si>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</si>
  <si>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</si>
  <si>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</si>
  <si>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</si>
  <si>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</si>
  <si>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</si>
  <si>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</si>
  <si>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</si>
  <si>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</si>
  <si>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</si>
  <si>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</si>
  <si>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</si>
  <si>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</si>
  <si>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</si>
  <si>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</si>
  <si>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</si>
  <si>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</si>
  <si>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</si>
  <si>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</si>
  <si>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</si>
  <si>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</si>
  <si>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</si>
  <si>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</si>
  <si>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</si>
  <si>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</si>
  <si>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</si>
  <si>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</si>
  <si>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</si>
  <si>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</si>
  <si>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</si>
  <si>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</si>
  <si>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</si>
  <si>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</si>
  <si>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</si>
  <si>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</si>
  <si>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</si>
  <si>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</si>
  <si>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</si>
  <si>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</si>
  <si>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</si>
  <si>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</si>
  <si>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</si>
  <si>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</si>
  <si>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</si>
  <si>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</si>
  <si>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</si>
  <si>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</si>
  <si>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</si>
  <si>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</si>
  <si>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</si>
  <si>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</si>
  <si>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</si>
  <si>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</si>
  <si>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</si>
  <si>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</si>
  <si>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</si>
  <si>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</si>
  <si>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</si>
  <si>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</si>
  <si>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</si>
  <si>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</si>
  <si>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</si>
  <si>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</si>
  <si>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</si>
  <si>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</si>
  <si>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</si>
  <si>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</si>
  <si>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</si>
  <si>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</si>
  <si>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</si>
  <si>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</si>
  <si>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</si>
  <si>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</si>
  <si>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</si>
  <si>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</si>
  <si>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</si>
  <si>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</si>
  <si>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</si>
  <si>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</si>
  <si>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</si>
  <si>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</si>
  <si>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</si>
  <si>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</si>
  <si>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</si>
  <si>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</si>
  <si>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</si>
  <si>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</si>
  <si>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</si>
  <si>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</si>
  <si>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</si>
  <si>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</si>
  <si>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</si>
  <si>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</si>
  <si>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</si>
  <si>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</si>
  <si>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</si>
  <si>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</si>
  <si>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</si>
  <si>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</si>
  <si>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</si>
  <si>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</si>
  <si>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</si>
  <si>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+190,2</t>
  </si>
  <si>
    <t>по состоянию на 01.05.2021г.</t>
  </si>
  <si>
    <t>Факт на 01.05.2021</t>
  </si>
  <si>
    <t>факт                     на           01.05.2021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</si>
</sst>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2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 vertical="top"/>
    </xf>
    <xf numFmtId="172" fontId="5" fillId="24" borderId="1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L50" sqref="L50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0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6" t="s">
        <v>0</v>
      </c>
      <c r="B1" s="96"/>
      <c r="C1" s="96"/>
      <c r="D1" s="96"/>
      <c r="E1" s="96"/>
      <c r="F1" s="96"/>
    </row>
    <row r="2" spans="1:6" ht="19.5">
      <c r="A2" s="1"/>
      <c r="B2" s="97" t="s">
        <v>156</v>
      </c>
      <c r="C2" s="97"/>
      <c r="D2" s="97"/>
      <c r="E2" s="97"/>
      <c r="F2" s="97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157</v>
      </c>
      <c r="E4" s="9" t="s">
        <v>3</v>
      </c>
      <c r="F4" s="98" t="s">
        <v>4</v>
      </c>
      <c r="G4" s="99"/>
      <c r="H4" s="23"/>
    </row>
    <row r="5" spans="1:8" ht="17.25" customHeight="1">
      <c r="A5" s="4"/>
      <c r="B5" s="16" t="s">
        <v>107</v>
      </c>
      <c r="C5" s="63">
        <v>2904.4</v>
      </c>
      <c r="D5" s="63">
        <v>872</v>
      </c>
      <c r="E5" s="63">
        <v>-2253</v>
      </c>
      <c r="F5" s="64">
        <f>E5-C5</f>
        <v>-5157.4</v>
      </c>
      <c r="G5" s="65">
        <f>E5/C5*100</f>
        <v>-77.57195978515355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263</v>
      </c>
      <c r="E7" s="66">
        <v>-423.1</v>
      </c>
      <c r="F7" s="67">
        <f t="shared" si="0"/>
        <v>-1109.2</v>
      </c>
      <c r="G7" s="68">
        <f t="shared" si="1"/>
        <v>-61.66739542340767</v>
      </c>
      <c r="H7" s="12" t="s">
        <v>106</v>
      </c>
      <c r="K7" s="89"/>
      <c r="L7" s="89"/>
      <c r="M7" s="89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39.1</v>
      </c>
      <c r="D11" s="66">
        <v>229.3</v>
      </c>
      <c r="E11" s="93" t="s">
        <v>155</v>
      </c>
      <c r="F11" s="67">
        <f t="shared" si="0"/>
        <v>151.1</v>
      </c>
      <c r="G11" s="68">
        <f t="shared" si="1"/>
        <v>486.4450127877237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2.7</v>
      </c>
      <c r="E13" s="66">
        <v>-105.5</v>
      </c>
      <c r="F13" s="67">
        <f t="shared" si="0"/>
        <v>-213.7</v>
      </c>
      <c r="G13" s="68">
        <f t="shared" si="1"/>
        <v>-97.50462107208872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376.8</v>
      </c>
      <c r="E14" s="66">
        <v>-1694.2</v>
      </c>
      <c r="F14" s="67">
        <f t="shared" si="0"/>
        <v>-3765.2</v>
      </c>
      <c r="G14" s="68">
        <f t="shared" si="1"/>
        <v>-81.80589087397394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</v>
      </c>
      <c r="D15" s="66">
        <v>0.2</v>
      </c>
      <c r="E15" s="66">
        <v>0.2</v>
      </c>
      <c r="F15" s="67">
        <f t="shared" si="0"/>
        <v>0.2</v>
      </c>
      <c r="G15" s="68" t="e">
        <f t="shared" si="1"/>
        <v>#DIV/0!</v>
      </c>
      <c r="H15" s="12" t="s">
        <v>106</v>
      </c>
    </row>
    <row r="16" spans="1:8" ht="16.5" customHeight="1">
      <c r="A16" s="4"/>
      <c r="B16" s="18" t="s">
        <v>111</v>
      </c>
      <c r="C16" s="84">
        <v>67.5</v>
      </c>
      <c r="D16" s="84">
        <v>24.5</v>
      </c>
      <c r="E16" s="84">
        <v>-43</v>
      </c>
      <c r="F16" s="69">
        <f>E16-C16</f>
        <v>-110.5</v>
      </c>
      <c r="G16" s="65">
        <f t="shared" si="1"/>
        <v>-63.70370370370371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21.6</v>
      </c>
      <c r="E20" s="66">
        <v>-22.7</v>
      </c>
      <c r="F20" s="67">
        <f>E20-C20</f>
        <v>-67</v>
      </c>
      <c r="G20" s="68">
        <f>E20/C20*100</f>
        <v>-51.24153498871332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2.9</v>
      </c>
      <c r="E23" s="66">
        <v>-3.7</v>
      </c>
      <c r="F23" s="67">
        <f t="shared" si="0"/>
        <v>-10.3</v>
      </c>
      <c r="G23" s="68">
        <f t="shared" si="1"/>
        <v>-56.06060606060607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0</v>
      </c>
      <c r="D25" s="66">
        <v>0</v>
      </c>
      <c r="E25" s="66">
        <v>0</v>
      </c>
      <c r="F25" s="67">
        <f t="shared" si="0"/>
        <v>0</v>
      </c>
      <c r="G25" s="68" t="e">
        <f t="shared" si="1"/>
        <v>#DIV/0!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3">
        <v>0</v>
      </c>
      <c r="D27" s="83">
        <v>0</v>
      </c>
      <c r="E27" s="83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2971.9</v>
      </c>
      <c r="D28" s="70">
        <v>896.5</v>
      </c>
      <c r="E28" s="70">
        <v>-2075.6</v>
      </c>
      <c r="F28" s="64">
        <f t="shared" si="0"/>
        <v>-5047.5</v>
      </c>
      <c r="G28" s="65">
        <f t="shared" si="1"/>
        <v>-69.84084255863252</v>
      </c>
      <c r="H28" s="12" t="s">
        <v>106</v>
      </c>
    </row>
    <row r="29" spans="1:8" ht="20.25" customHeight="1">
      <c r="A29" s="4"/>
      <c r="B29" s="20" t="s">
        <v>149</v>
      </c>
      <c r="C29" s="85">
        <v>6179.1</v>
      </c>
      <c r="D29" s="85">
        <v>4218.1</v>
      </c>
      <c r="E29" s="85">
        <v>-1961</v>
      </c>
      <c r="F29" s="86">
        <f t="shared" si="0"/>
        <v>-8140.1</v>
      </c>
      <c r="G29" s="87">
        <f t="shared" si="1"/>
        <v>-31.73601333527536</v>
      </c>
      <c r="H29" s="12"/>
    </row>
    <row r="30" spans="1:8" ht="27" customHeight="1">
      <c r="A30" s="4">
        <v>1</v>
      </c>
      <c r="B30" s="20" t="s">
        <v>18</v>
      </c>
      <c r="C30" s="88">
        <f>SUM(C31:C34)</f>
        <v>6179.1</v>
      </c>
      <c r="D30" s="88">
        <v>4218.1</v>
      </c>
      <c r="E30" s="80">
        <v>-1961</v>
      </c>
      <c r="F30" s="69">
        <f t="shared" si="0"/>
        <v>-8140.1</v>
      </c>
      <c r="G30" s="65">
        <f t="shared" si="1"/>
        <v>-31.73601333527536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4193</v>
      </c>
      <c r="E31" s="66">
        <v>-1889.8</v>
      </c>
      <c r="F31" s="67">
        <f t="shared" si="0"/>
        <v>-7972.6</v>
      </c>
      <c r="G31" s="68">
        <f t="shared" si="1"/>
        <v>-31.067929243111724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25.1</v>
      </c>
      <c r="E33" s="66">
        <v>-71.2</v>
      </c>
      <c r="F33" s="67">
        <f t="shared" si="0"/>
        <v>-167.5</v>
      </c>
      <c r="G33" s="68">
        <f t="shared" si="1"/>
        <v>-73.93561786085151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0</v>
      </c>
      <c r="D34" s="66">
        <v>0</v>
      </c>
      <c r="E34" s="66">
        <v>0</v>
      </c>
      <c r="F34" s="67">
        <f t="shared" si="0"/>
        <v>0</v>
      </c>
      <c r="G34" s="68" t="e">
        <f t="shared" si="1"/>
        <v>#DIV/0!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9151</v>
      </c>
      <c r="D36" s="70">
        <v>5114.6</v>
      </c>
      <c r="E36" s="70">
        <f>--4036.4</f>
        <v>4036.4</v>
      </c>
      <c r="F36" s="64">
        <f t="shared" si="0"/>
        <v>-5114.6</v>
      </c>
      <c r="G36" s="68">
        <f t="shared" si="1"/>
        <v>44.1088405638728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7"/>
      <c r="D38" s="77"/>
      <c r="E38" s="77"/>
      <c r="F38" s="78"/>
      <c r="G38" s="79"/>
    </row>
    <row r="39" spans="1:9" ht="42" customHeight="1">
      <c r="A39" s="82" t="s">
        <v>24</v>
      </c>
      <c r="B39" s="24" t="s">
        <v>25</v>
      </c>
      <c r="C39" s="92" t="s">
        <v>152</v>
      </c>
      <c r="D39" s="91" t="s">
        <v>158</v>
      </c>
      <c r="E39" s="100" t="s">
        <v>150</v>
      </c>
      <c r="F39" s="101"/>
      <c r="G39" s="101"/>
      <c r="I39" s="90"/>
    </row>
    <row r="40" spans="1:8" ht="15">
      <c r="A40" s="55" t="s">
        <v>26</v>
      </c>
      <c r="B40" s="56" t="s">
        <v>27</v>
      </c>
      <c r="C40" s="71">
        <f>SUM(C41:C48)</f>
        <v>4746.599999999999</v>
      </c>
      <c r="D40" s="35">
        <f>SUM(D41:D48)</f>
        <v>1193.3999999999999</v>
      </c>
      <c r="E40" s="72">
        <f aca="true" t="shared" si="2" ref="E40:E45">D40-C40</f>
        <v>-3553.2</v>
      </c>
      <c r="F40" s="72">
        <f aca="true" t="shared" si="3" ref="F40:F45">D40/C40*100</f>
        <v>25.14220705346985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 t="shared" si="2"/>
        <v>0</v>
      </c>
      <c r="F41" s="36" t="e">
        <f t="shared" si="3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 t="shared" si="2"/>
        <v>0</v>
      </c>
      <c r="F42" s="36" t="e">
        <f t="shared" si="3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4260.2</v>
      </c>
      <c r="D43" s="36">
        <v>1138.1</v>
      </c>
      <c r="E43" s="36">
        <v>-3122.1</v>
      </c>
      <c r="F43" s="36">
        <f t="shared" si="3"/>
        <v>26.714708229660577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 t="shared" si="2"/>
        <v>0</v>
      </c>
      <c r="F44" s="36" t="e">
        <f t="shared" si="3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8">
        <v>3.8</v>
      </c>
      <c r="D45" s="94">
        <v>0</v>
      </c>
      <c r="E45" s="36">
        <f t="shared" si="2"/>
        <v>-3.8</v>
      </c>
      <c r="F45" s="36">
        <f t="shared" si="3"/>
        <v>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0</v>
      </c>
      <c r="E46" s="36">
        <v>-199.9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5">
        <v>55.3</v>
      </c>
      <c r="E48" s="36">
        <f>D48-C48</f>
        <v>-222.39999999999998</v>
      </c>
      <c r="F48" s="36">
        <f>D48/C48*100</f>
        <v>19.913575801224344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25.1</v>
      </c>
      <c r="E49" s="72">
        <v>-71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25.1</v>
      </c>
      <c r="E50" s="36">
        <v>-71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0</v>
      </c>
      <c r="E51" s="72">
        <f aca="true" t="shared" si="4" ref="E51:E94">D51-C51</f>
        <v>-140</v>
      </c>
      <c r="F51" s="72">
        <f aca="true" t="shared" si="5" ref="F51:F96">D51/C51*100</f>
        <v>0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0</v>
      </c>
      <c r="E52" s="36">
        <f t="shared" si="4"/>
        <v>-140</v>
      </c>
      <c r="F52" s="36">
        <f t="shared" si="5"/>
        <v>0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4"/>
        <v>0</v>
      </c>
      <c r="F53" s="36" t="e">
        <f t="shared" si="5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2">
        <f>D54-C54</f>
        <v>0</v>
      </c>
      <c r="F54" s="72" t="e">
        <f t="shared" si="5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4"/>
        <v>0</v>
      </c>
      <c r="F55" s="36" t="e">
        <f t="shared" si="5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4"/>
        <v>0</v>
      </c>
      <c r="F56" s="36" t="e">
        <f t="shared" si="5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4"/>
        <v>0</v>
      </c>
      <c r="F57" s="36" t="e">
        <f t="shared" si="5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4"/>
        <v>0</v>
      </c>
      <c r="F58" s="36" t="e">
        <f t="shared" si="5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4"/>
        <v>0</v>
      </c>
      <c r="F59" s="36" t="e">
        <f t="shared" si="5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521.1</v>
      </c>
      <c r="D60" s="41">
        <f>SUM(D61:D64)</f>
        <v>191.3</v>
      </c>
      <c r="E60" s="72">
        <f t="shared" si="4"/>
        <v>-329.8</v>
      </c>
      <c r="F60" s="72">
        <f t="shared" si="5"/>
        <v>36.710804068317024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4"/>
        <v>0</v>
      </c>
      <c r="F61" s="36" t="e">
        <f t="shared" si="5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4">
        <v>0</v>
      </c>
      <c r="E62" s="36">
        <f t="shared" si="4"/>
        <v>0</v>
      </c>
      <c r="F62" s="36" t="e">
        <f t="shared" si="5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521.1</v>
      </c>
      <c r="D63" s="36">
        <v>191.3</v>
      </c>
      <c r="E63" s="36">
        <v>-379.1</v>
      </c>
      <c r="F63" s="36">
        <f t="shared" si="5"/>
        <v>36.710804068317024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4"/>
        <v>0</v>
      </c>
      <c r="F64" s="36" t="e">
        <f t="shared" si="5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2">
        <f t="shared" si="4"/>
        <v>-1</v>
      </c>
      <c r="F65" s="72">
        <f t="shared" si="5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4"/>
        <v>-1</v>
      </c>
      <c r="F66" s="36">
        <f t="shared" si="5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0</v>
      </c>
      <c r="E67" s="72">
        <f t="shared" si="4"/>
        <v>-10</v>
      </c>
      <c r="F67" s="36">
        <f t="shared" si="5"/>
        <v>0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4"/>
        <v>0</v>
      </c>
      <c r="F68" s="36" t="e">
        <f t="shared" si="5"/>
        <v>#DIV/0!</v>
      </c>
      <c r="G68" s="54"/>
      <c r="H68" s="51"/>
    </row>
    <row r="69" spans="1:8" ht="15">
      <c r="A69" s="57" t="s">
        <v>70</v>
      </c>
      <c r="B69" s="58" t="s">
        <v>71</v>
      </c>
      <c r="C69" s="75">
        <v>0</v>
      </c>
      <c r="D69" s="41">
        <v>0</v>
      </c>
      <c r="E69" s="72">
        <f t="shared" si="4"/>
        <v>0</v>
      </c>
      <c r="F69" s="72" t="e">
        <f t="shared" si="5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0</v>
      </c>
      <c r="E70" s="36">
        <f t="shared" si="4"/>
        <v>-10</v>
      </c>
      <c r="F70" s="36">
        <f t="shared" si="5"/>
        <v>0</v>
      </c>
      <c r="G70" s="49"/>
      <c r="H70" s="51"/>
    </row>
    <row r="71" spans="1:6" ht="15">
      <c r="A71" s="57" t="s">
        <v>144</v>
      </c>
      <c r="B71" s="58" t="s">
        <v>145</v>
      </c>
      <c r="C71" s="76">
        <v>0</v>
      </c>
      <c r="D71" s="36">
        <v>0</v>
      </c>
      <c r="E71" s="36">
        <f t="shared" si="4"/>
        <v>0</v>
      </c>
      <c r="F71" s="36" t="e">
        <f t="shared" si="5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4"/>
        <v>0</v>
      </c>
      <c r="F72" s="36" t="e">
        <f t="shared" si="5"/>
        <v>#DIV/0!</v>
      </c>
    </row>
    <row r="73" spans="1:6" ht="15">
      <c r="A73" s="55" t="s">
        <v>72</v>
      </c>
      <c r="B73" s="60" t="s">
        <v>73</v>
      </c>
      <c r="C73" s="41">
        <v>3873.5</v>
      </c>
      <c r="D73" s="41">
        <v>1689</v>
      </c>
      <c r="E73" s="72">
        <v>-2184.5</v>
      </c>
      <c r="F73" s="36">
        <f t="shared" si="5"/>
        <v>43.60397573254163</v>
      </c>
    </row>
    <row r="74" spans="1:6" ht="15">
      <c r="A74" s="57" t="s">
        <v>74</v>
      </c>
      <c r="B74" s="62" t="s">
        <v>75</v>
      </c>
      <c r="C74" s="38">
        <v>3873.5</v>
      </c>
      <c r="D74" s="38">
        <v>1689</v>
      </c>
      <c r="E74" s="36">
        <v>-2184.5</v>
      </c>
      <c r="F74" s="36">
        <f t="shared" si="5"/>
        <v>43.60397573254163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4"/>
        <v>0</v>
      </c>
      <c r="F75" s="36" t="e">
        <f t="shared" si="5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2">
        <f t="shared" si="4"/>
        <v>0</v>
      </c>
      <c r="F76" s="72" t="e">
        <f t="shared" si="5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4"/>
        <v>0</v>
      </c>
      <c r="F77" s="36" t="e">
        <f t="shared" si="5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4"/>
        <v>0</v>
      </c>
      <c r="F78" s="36" t="e">
        <f t="shared" si="5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2">
        <f t="shared" si="4"/>
        <v>0</v>
      </c>
      <c r="F79" s="72" t="e">
        <f t="shared" si="5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2">
        <v>24.2</v>
      </c>
      <c r="E80" s="72">
        <v>-48.4</v>
      </c>
      <c r="F80" s="36">
        <f t="shared" si="5"/>
        <v>33.333333333333336</v>
      </c>
    </row>
    <row r="81" spans="1:6" ht="15">
      <c r="A81" s="57" t="s">
        <v>140</v>
      </c>
      <c r="B81" s="58" t="s">
        <v>141</v>
      </c>
      <c r="C81" s="38">
        <v>72.6</v>
      </c>
      <c r="D81" s="38">
        <v>24.2</v>
      </c>
      <c r="E81" s="36">
        <v>-48.4</v>
      </c>
      <c r="F81" s="36">
        <f t="shared" si="5"/>
        <v>33.333333333333336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4"/>
        <v>0</v>
      </c>
      <c r="F82" s="36" t="e">
        <f t="shared" si="5"/>
        <v>#DIV/0!</v>
      </c>
    </row>
    <row r="83" spans="1:6" ht="15">
      <c r="A83" s="57" t="s">
        <v>89</v>
      </c>
      <c r="B83" s="58" t="s">
        <v>128</v>
      </c>
      <c r="C83" s="75">
        <v>0</v>
      </c>
      <c r="D83" s="41">
        <v>0</v>
      </c>
      <c r="E83" s="72">
        <v>0</v>
      </c>
      <c r="F83" s="72" t="e">
        <f t="shared" si="5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5"/>
        <v>#DIV/0!</v>
      </c>
    </row>
    <row r="85" spans="1:6" ht="15">
      <c r="A85" s="57" t="s">
        <v>92</v>
      </c>
      <c r="B85" s="58" t="s">
        <v>129</v>
      </c>
      <c r="C85" s="76">
        <v>0</v>
      </c>
      <c r="D85" s="73">
        <v>0</v>
      </c>
      <c r="E85" s="36">
        <f t="shared" si="4"/>
        <v>0</v>
      </c>
      <c r="F85" s="36" t="e">
        <f t="shared" si="5"/>
        <v>#DIV/0!</v>
      </c>
    </row>
    <row r="86" spans="1:6" ht="15">
      <c r="A86" s="55" t="s">
        <v>93</v>
      </c>
      <c r="B86" s="60" t="s">
        <v>94</v>
      </c>
      <c r="C86" s="75">
        <v>2</v>
      </c>
      <c r="D86" s="81">
        <v>0</v>
      </c>
      <c r="E86" s="72">
        <f t="shared" si="4"/>
        <v>-2</v>
      </c>
      <c r="F86" s="36">
        <f t="shared" si="5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4"/>
        <v>-2</v>
      </c>
      <c r="F87" s="36">
        <f t="shared" si="5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4"/>
        <v>0</v>
      </c>
      <c r="F88" s="36" t="e">
        <f t="shared" si="5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2">
        <f t="shared" si="4"/>
        <v>0</v>
      </c>
      <c r="F89" s="72" t="e">
        <f t="shared" si="5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4"/>
        <v>0</v>
      </c>
      <c r="F90" s="36" t="e">
        <f t="shared" si="5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4"/>
        <v>0</v>
      </c>
      <c r="F91" s="36" t="e">
        <f t="shared" si="5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4"/>
        <v>0</v>
      </c>
      <c r="F92" s="36" t="e">
        <f t="shared" si="5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4"/>
        <v>0</v>
      </c>
      <c r="F93" s="36" t="e">
        <f t="shared" si="5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4"/>
        <v>0</v>
      </c>
      <c r="F94" s="36" t="e">
        <f t="shared" si="5"/>
        <v>#DIV/0!</v>
      </c>
    </row>
    <row r="95" spans="1:6" ht="15">
      <c r="A95" s="57"/>
      <c r="B95" s="60" t="s">
        <v>100</v>
      </c>
      <c r="C95" s="45">
        <v>9462.9</v>
      </c>
      <c r="D95" s="45">
        <v>3123</v>
      </c>
      <c r="E95" s="72">
        <v>-7931.5</v>
      </c>
      <c r="F95" s="72">
        <f t="shared" si="5"/>
        <v>33.002567923152526</v>
      </c>
    </row>
    <row r="96" spans="1:6" ht="15">
      <c r="A96" s="57"/>
      <c r="B96" s="60" t="s">
        <v>101</v>
      </c>
      <c r="C96" s="46">
        <v>-311.9</v>
      </c>
      <c r="D96" s="47">
        <v>1991.8</v>
      </c>
      <c r="E96" s="72"/>
      <c r="F96" s="72">
        <f t="shared" si="5"/>
        <v>-638.6021160628407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2021-05-14T08:54:25Z</dcterms:modified>
  <cp:category/>
  <cp:version/>
  <cp:contentType/>
  <cp:contentStatus/>
</cp:coreProperties>
</file>