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<sst xmlns="http://schemas.openxmlformats.org/spreadsheetml/2006/main" count="188" uniqueCount="157">
  <si>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</si>
  <si>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</si>
  <si>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</si>
  <si>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</si>
  <si>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</si>
  <si>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</si>
  <si>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</si>
  <si>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</si>
  <si>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</si>
  <si>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</si>
  <si>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</si>
  <si>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</si>
  <si>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</si>
  <si>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</si>
  <si>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</si>
  <si>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</si>
  <si>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</si>
  <si>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</si>
  <si>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</si>
  <si>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</si>
  <si>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</si>
  <si>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</si>
  <si>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</si>
  <si>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</si>
  <si>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</si>
  <si>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</si>
  <si>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</si>
  <si>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</si>
  <si>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</si>
  <si>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</si>
  <si>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</si>
  <si>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</si>
  <si>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</si>
  <si>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</si>
  <si>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</si>
  <si>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</si>
  <si>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</si>
  <si>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</si>
  <si>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</si>
  <si>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</si>
  <si>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</si>
  <si>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</si>
  <si>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</si>
  <si>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</si>
  <si>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</si>
  <si>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</si>
  <si>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</si>
  <si>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</si>
  <si>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</si>
  <si>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</si>
  <si>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</si>
  <si>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</si>
  <si>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</si>
  <si>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</si>
  <si>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</si>
  <si>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</si>
  <si>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</si>
  <si>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</si>
  <si>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</si>
  <si>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</si>
  <si>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</si>
  <si>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</si>
  <si>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</si>
  <si>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</si>
  <si>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</si>
  <si>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</si>
  <si>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</si>
  <si>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</si>
  <si>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</si>
  <si>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</si>
  <si>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</si>
  <si>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</si>
  <si>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</si>
  <si>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</si>
  <si>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</si>
  <si>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</si>
  <si>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</si>
  <si>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</si>
  <si>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</si>
  <si>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</si>
  <si>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</si>
  <si>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</si>
  <si>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</si>
  <si>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</si>
  <si>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</si>
  <si>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</si>
  <si>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</si>
  <si>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</si>
  <si>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</si>
  <si>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</si>
  <si>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</si>
  <si>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</si>
  <si>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</si>
  <si>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</si>
  <si>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</si>
  <si>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</si>
  <si>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</si>
  <si>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</si>
  <si>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</si>
  <si>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</si>
  <si>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</si>
  <si>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</si>
  <si>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</si>
  <si>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</si>
  <si>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</si>
  <si>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</si>
  <si>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</si>
  <si>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</si>
  <si>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</si>
  <si>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</si>
  <si>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</si>
  <si>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</si>
  <si>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</si>
  <si>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</si>
  <si>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</si>
  <si>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</si>
  <si>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</si>
  <si>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</si>
  <si>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</si>
  <si>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</si>
  <si>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</si>
  <si>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</si>
  <si>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</si>
  <si>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</si>
  <si>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</si>
  <si>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</si>
  <si>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</si>
  <si>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</si>
  <si>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</si>
  <si>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</si>
  <si>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</si>
  <si>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</si>
  <si>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</si>
  <si>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</si>
  <si>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</si>
  <si>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</si>
  <si>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</si>
  <si>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</si>
  <si>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</si>
  <si>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</si>
  <si>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</si>
  <si>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</si>
  <si>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</si>
  <si>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</si>
  <si>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</si>
  <si>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</si>
  <si>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</si>
  <si>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</si>
  <si>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</si>
  <si>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</si>
  <si>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</si>
  <si>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</si>
  <si>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</si>
  <si>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</si>
  <si>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по состоянию на 01.05.2018г.</t>
  </si>
  <si>
    <t>Факт на 01.05.2018</t>
  </si>
  <si>
    <t>факт на 01.05.18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</si>
</sst>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25">
      <selection activeCell="C39" sqref="C39:F96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154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155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3496.5</v>
      </c>
      <c r="D5" s="44">
        <f>D6+D7+D8+D9+D10+D11+D12+D15+D13+D14</f>
        <v>765.9000000000001</v>
      </c>
      <c r="E5" s="44">
        <f>E6+E7+E8+E9+E10+E11+E12+E15+E13+E14</f>
        <v>515.2</v>
      </c>
      <c r="F5" s="45">
        <f>E5-C5</f>
        <v>-2981.3</v>
      </c>
      <c r="G5" s="26">
        <f>E5/C5*100</f>
        <v>14.734734734734737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734.9</v>
      </c>
      <c r="D7" s="46">
        <v>289</v>
      </c>
      <c r="E7" s="46">
        <v>156.3</v>
      </c>
      <c r="F7" s="47">
        <f aca="true" t="shared" si="0" ref="F7:F35">E7-C7</f>
        <v>-578.5999999999999</v>
      </c>
      <c r="G7" s="26">
        <f aca="true" t="shared" si="1" ref="G7:G35">E7/C7*100</f>
        <v>21.26819975506872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50</v>
      </c>
      <c r="D11" s="46">
        <v>25</v>
      </c>
      <c r="E11" s="46">
        <v>0</v>
      </c>
      <c r="F11" s="47">
        <f t="shared" si="0"/>
        <v>-50</v>
      </c>
      <c r="G11" s="26">
        <f t="shared" si="1"/>
        <v>0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69.1</v>
      </c>
      <c r="D13" s="46">
        <v>1.1</v>
      </c>
      <c r="E13" s="46">
        <v>0.7</v>
      </c>
      <c r="F13" s="47">
        <f t="shared" si="0"/>
        <v>-68.39999999999999</v>
      </c>
      <c r="G13" s="26">
        <f t="shared" si="1"/>
        <v>1.0130246020260492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2639.6</v>
      </c>
      <c r="D14" s="46">
        <v>448.8</v>
      </c>
      <c r="E14" s="46">
        <v>356.4</v>
      </c>
      <c r="F14" s="47">
        <f t="shared" si="0"/>
        <v>-2283.2</v>
      </c>
      <c r="G14" s="26">
        <f t="shared" si="1"/>
        <v>13.502045764509774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2.9</v>
      </c>
      <c r="D15" s="46">
        <v>2</v>
      </c>
      <c r="E15" s="46">
        <v>1.8</v>
      </c>
      <c r="F15" s="47">
        <f t="shared" si="0"/>
        <v>-1.0999999999999999</v>
      </c>
      <c r="G15" s="26">
        <f t="shared" si="1"/>
        <v>62.06896551724138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70.7</v>
      </c>
      <c r="D16" s="48">
        <f>D17+D18+D19+D20+D21+D22+D23+D24+D25+D26+D27</f>
        <v>56.49999999999999</v>
      </c>
      <c r="E16" s="48">
        <f>E17+E18+E19+E20+E21+E22+E23+E24+E25+E26+E27</f>
        <v>42.5</v>
      </c>
      <c r="F16" s="45">
        <f t="shared" si="0"/>
        <v>-28.200000000000003</v>
      </c>
      <c r="G16" s="26">
        <f t="shared" si="1"/>
        <v>60.113154172560115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57.6</v>
      </c>
      <c r="D20" s="46">
        <v>43.4</v>
      </c>
      <c r="E20" s="46">
        <v>33.8</v>
      </c>
      <c r="F20" s="47">
        <f t="shared" si="0"/>
        <v>-23.800000000000004</v>
      </c>
      <c r="G20" s="26">
        <f t="shared" si="1"/>
        <v>58.68055555555555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/>
      <c r="D21" s="46"/>
      <c r="E21" s="46"/>
      <c r="F21" s="47">
        <f t="shared" si="0"/>
        <v>0</v>
      </c>
      <c r="G21" s="26" t="e">
        <f t="shared" si="1"/>
        <v>#DIV/0!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>
        <v>0</v>
      </c>
      <c r="D23" s="46">
        <v>11.2</v>
      </c>
      <c r="E23" s="46">
        <v>6.7</v>
      </c>
      <c r="F23" s="47">
        <f t="shared" si="0"/>
        <v>6.7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0</v>
      </c>
      <c r="D24" s="46">
        <v>0</v>
      </c>
      <c r="E24" s="46">
        <v>0</v>
      </c>
      <c r="F24" s="47">
        <v>0</v>
      </c>
      <c r="G24" s="26" t="e">
        <f t="shared" si="1"/>
        <v>#DIV/0!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1.9</v>
      </c>
      <c r="D26" s="46">
        <v>1.9</v>
      </c>
      <c r="E26" s="46">
        <v>2</v>
      </c>
      <c r="F26" s="47">
        <v>0</v>
      </c>
      <c r="G26" s="26">
        <f t="shared" si="1"/>
        <v>105.26315789473684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>
        <v>11.2</v>
      </c>
      <c r="D27" s="46">
        <v>0</v>
      </c>
      <c r="E27" s="46">
        <v>0</v>
      </c>
      <c r="F27" s="47">
        <v>0</v>
      </c>
      <c r="G27" s="26">
        <f t="shared" si="1"/>
        <v>0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3567.2</v>
      </c>
      <c r="D28" s="49">
        <f>D5+D16</f>
        <v>822.4000000000001</v>
      </c>
      <c r="E28" s="49">
        <f>E5+E16</f>
        <v>557.7</v>
      </c>
      <c r="F28" s="45">
        <f t="shared" si="0"/>
        <v>-3009.5</v>
      </c>
      <c r="G28" s="26">
        <f t="shared" si="1"/>
        <v>15.634110787172014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8619.5</v>
      </c>
      <c r="D29" s="49">
        <f>SUM(D30:D33)</f>
        <v>8619.5</v>
      </c>
      <c r="E29" s="49">
        <f>SUM(E30:E33)</f>
        <v>3240.1</v>
      </c>
      <c r="F29" s="45">
        <f t="shared" si="0"/>
        <v>-5379.4</v>
      </c>
      <c r="G29" s="26">
        <f t="shared" si="1"/>
        <v>37.59034746795057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2791.8</v>
      </c>
      <c r="D30" s="46">
        <v>2791.8</v>
      </c>
      <c r="E30" s="46">
        <v>1909.1</v>
      </c>
      <c r="F30" s="47">
        <f t="shared" si="0"/>
        <v>-882.7000000000003</v>
      </c>
      <c r="G30" s="16">
        <f t="shared" si="1"/>
        <v>68.38240561644817</v>
      </c>
      <c r="H30" s="14" t="s">
        <v>108</v>
      </c>
    </row>
    <row r="31" spans="1:8" ht="28.5" customHeight="1">
      <c r="A31" s="4">
        <v>2</v>
      </c>
      <c r="B31" s="21" t="s">
        <v>20</v>
      </c>
      <c r="C31" s="46">
        <v>0</v>
      </c>
      <c r="D31" s="46">
        <v>0</v>
      </c>
      <c r="E31" s="46">
        <v>0</v>
      </c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76</v>
      </c>
      <c r="D32" s="46">
        <v>76</v>
      </c>
      <c r="E32" s="46">
        <v>32.8</v>
      </c>
      <c r="F32" s="47">
        <f t="shared" si="0"/>
        <v>-43.2</v>
      </c>
      <c r="G32" s="16">
        <f t="shared" si="1"/>
        <v>43.1578947368421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5751.7</v>
      </c>
      <c r="D33" s="46">
        <v>5751.7</v>
      </c>
      <c r="E33" s="46">
        <v>1298.2</v>
      </c>
      <c r="F33" s="47">
        <f t="shared" si="0"/>
        <v>-4453.5</v>
      </c>
      <c r="G33" s="16">
        <f t="shared" si="1"/>
        <v>22.570718222438586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0</v>
      </c>
      <c r="D34" s="46">
        <v>0</v>
      </c>
      <c r="E34" s="46">
        <v>-192.4</v>
      </c>
      <c r="F34" s="47">
        <f t="shared" si="0"/>
        <v>-192.4</v>
      </c>
      <c r="G34" s="16" t="e">
        <f t="shared" si="1"/>
        <v>#DIV/0!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12186.7</v>
      </c>
      <c r="D35" s="49">
        <f>D28+D29+D34</f>
        <v>9441.9</v>
      </c>
      <c r="E35" s="49">
        <f>E28+E29+E34</f>
        <v>3605.4</v>
      </c>
      <c r="F35" s="45">
        <f t="shared" si="0"/>
        <v>-8581.300000000001</v>
      </c>
      <c r="G35" s="26">
        <f t="shared" si="1"/>
        <v>29.58471120155579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3694.5</v>
      </c>
      <c r="D39" s="50">
        <f>SUM(D40:D47)</f>
        <v>949.1</v>
      </c>
      <c r="E39" s="51">
        <f aca="true" t="shared" si="2" ref="E39:E95">D39-C39</f>
        <v>-2745.4</v>
      </c>
      <c r="F39" s="51">
        <f>D39/C39*100</f>
        <v>25.689538503180405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3550.2</v>
      </c>
      <c r="D42" s="51">
        <v>901.6</v>
      </c>
      <c r="E42" s="51">
        <f t="shared" si="2"/>
        <v>-2648.6</v>
      </c>
      <c r="F42" s="51">
        <f t="shared" si="3"/>
        <v>25.39575235198017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0</v>
      </c>
      <c r="E44" s="51">
        <f t="shared" si="2"/>
        <v>-3.8</v>
      </c>
      <c r="F44" s="51">
        <f t="shared" si="3"/>
        <v>0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135.5</v>
      </c>
      <c r="D47" s="51">
        <v>47.5</v>
      </c>
      <c r="E47" s="51">
        <f t="shared" si="2"/>
        <v>-88</v>
      </c>
      <c r="F47" s="51">
        <f t="shared" si="3"/>
        <v>35.05535055350554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75.8</v>
      </c>
      <c r="D48" s="55">
        <v>18.4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75.8</v>
      </c>
      <c r="D49" s="33">
        <v>18.4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>
        <v>0</v>
      </c>
      <c r="E51" s="51">
        <f t="shared" si="2"/>
        <v>-3</v>
      </c>
      <c r="F51" s="51">
        <f t="shared" si="3"/>
        <v>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1288.1</v>
      </c>
      <c r="D53" s="56">
        <f>D54+D54+D55+D56+D57+D58</f>
        <v>240.2</v>
      </c>
      <c r="E53" s="51">
        <f t="shared" si="2"/>
        <v>-1047.8999999999999</v>
      </c>
      <c r="F53" s="51">
        <f t="shared" si="3"/>
        <v>18.64762052635665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1288.1</v>
      </c>
      <c r="D57" s="51">
        <v>240.2</v>
      </c>
      <c r="E57" s="51">
        <f t="shared" si="2"/>
        <v>-1047.8999999999999</v>
      </c>
      <c r="F57" s="51">
        <f t="shared" si="3"/>
        <v>18.64762052635665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1405.2</v>
      </c>
      <c r="D59" s="56">
        <f>D61+D62</f>
        <v>332.5</v>
      </c>
      <c r="E59" s="51">
        <f t="shared" si="2"/>
        <v>-1072.7</v>
      </c>
      <c r="F59" s="51">
        <f t="shared" si="3"/>
        <v>23.6621121548534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1155.8</v>
      </c>
      <c r="D61" s="37">
        <v>277.9</v>
      </c>
      <c r="E61" s="51">
        <f t="shared" si="2"/>
        <v>-877.9</v>
      </c>
      <c r="F61" s="51">
        <f t="shared" si="3"/>
        <v>24.04395224087212</v>
      </c>
      <c r="G61" s="66"/>
      <c r="H61" s="68"/>
    </row>
    <row r="62" spans="1:8" ht="15">
      <c r="A62" s="74" t="s">
        <v>62</v>
      </c>
      <c r="B62" s="76" t="s">
        <v>63</v>
      </c>
      <c r="C62" s="58">
        <v>249.4</v>
      </c>
      <c r="D62" s="51">
        <v>54.6</v>
      </c>
      <c r="E62" s="51">
        <f t="shared" si="2"/>
        <v>-194.8</v>
      </c>
      <c r="F62" s="51">
        <f t="shared" si="3"/>
        <v>21.892542101042505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</v>
      </c>
      <c r="D64" s="50">
        <f>D65</f>
        <v>0</v>
      </c>
      <c r="E64" s="51">
        <f t="shared" si="2"/>
        <v>0</v>
      </c>
      <c r="F64" s="51" t="e">
        <f t="shared" si="3"/>
        <v>#DIV/0!</v>
      </c>
      <c r="G64" s="71"/>
      <c r="H64" s="68"/>
    </row>
    <row r="65" spans="1:8" ht="26.25">
      <c r="A65" s="74" t="s">
        <v>128</v>
      </c>
      <c r="B65" s="76" t="s">
        <v>129</v>
      </c>
      <c r="C65" s="52"/>
      <c r="D65" s="51"/>
      <c r="E65" s="51">
        <f t="shared" si="2"/>
        <v>0</v>
      </c>
      <c r="F65" s="51" t="e">
        <f t="shared" si="3"/>
        <v>#DIV/0!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0</v>
      </c>
      <c r="D66" s="56">
        <f>SUM(D67:D71)</f>
        <v>0</v>
      </c>
      <c r="E66" s="51">
        <f t="shared" si="2"/>
        <v>0</v>
      </c>
      <c r="F66" s="51" t="e">
        <f t="shared" si="3"/>
        <v>#DIV/0!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0</v>
      </c>
      <c r="D69" s="53">
        <v>0</v>
      </c>
      <c r="E69" s="51">
        <f t="shared" si="2"/>
        <v>0</v>
      </c>
      <c r="F69" s="51" t="e">
        <f t="shared" si="3"/>
        <v>#DIV/0!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f>C73+C74</f>
        <v>5672.9</v>
      </c>
      <c r="D72" s="56">
        <v>1664.9</v>
      </c>
      <c r="E72" s="51">
        <f t="shared" si="2"/>
        <v>-4007.9999999999995</v>
      </c>
      <c r="F72" s="51">
        <f t="shared" si="3"/>
        <v>29.348305099684467</v>
      </c>
    </row>
    <row r="73" spans="1:6" ht="15">
      <c r="A73" s="74" t="s">
        <v>76</v>
      </c>
      <c r="B73" s="79" t="s">
        <v>77</v>
      </c>
      <c r="C73" s="53">
        <v>5672.9</v>
      </c>
      <c r="D73" s="53">
        <v>1664.9</v>
      </c>
      <c r="E73" s="51">
        <f t="shared" si="2"/>
        <v>-4007.9999999999995</v>
      </c>
      <c r="F73" s="51">
        <f t="shared" si="3"/>
        <v>29.348305099684467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57.6</v>
      </c>
      <c r="D79" s="56">
        <v>14.9</v>
      </c>
      <c r="E79" s="51">
        <f t="shared" si="2"/>
        <v>-42.7</v>
      </c>
      <c r="F79" s="51">
        <f t="shared" si="3"/>
        <v>25.868055555555557</v>
      </c>
    </row>
    <row r="80" spans="1:6" ht="15">
      <c r="A80" s="74" t="s">
        <v>145</v>
      </c>
      <c r="B80" s="75" t="s">
        <v>146</v>
      </c>
      <c r="C80" s="53">
        <v>57.6</v>
      </c>
      <c r="D80" s="53">
        <v>14.9</v>
      </c>
      <c r="E80" s="51">
        <f t="shared" si="2"/>
        <v>-42.7</v>
      </c>
      <c r="F80" s="51">
        <f t="shared" si="3"/>
        <v>25.868055555555557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0</v>
      </c>
      <c r="E85" s="51">
        <f t="shared" si="2"/>
        <v>-2</v>
      </c>
      <c r="F85" s="51">
        <f t="shared" si="3"/>
        <v>0</v>
      </c>
    </row>
    <row r="86" spans="1:6" ht="15">
      <c r="A86" s="74" t="s">
        <v>97</v>
      </c>
      <c r="B86" s="75" t="s">
        <v>98</v>
      </c>
      <c r="C86" s="53">
        <v>2</v>
      </c>
      <c r="D86" s="59">
        <v>0</v>
      </c>
      <c r="E86" s="51">
        <f t="shared" si="2"/>
        <v>-2</v>
      </c>
      <c r="F86" s="51">
        <f t="shared" si="3"/>
        <v>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</v>
      </c>
      <c r="D89" s="56">
        <f>D90</f>
        <v>0</v>
      </c>
      <c r="E89" s="51">
        <f t="shared" si="2"/>
        <v>0</v>
      </c>
      <c r="F89" s="51" t="e">
        <f t="shared" si="3"/>
        <v>#DIV/0!</v>
      </c>
    </row>
    <row r="90" spans="1:6" ht="25.5">
      <c r="A90" s="74" t="s">
        <v>138</v>
      </c>
      <c r="B90" s="75" t="s">
        <v>139</v>
      </c>
      <c r="C90" s="53"/>
      <c r="D90" s="51"/>
      <c r="E90" s="51">
        <f t="shared" si="2"/>
        <v>0</v>
      </c>
      <c r="F90" s="51" t="e">
        <f t="shared" si="3"/>
        <v>#DIV/0!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v>12199</v>
      </c>
      <c r="D94" s="56">
        <v>3220</v>
      </c>
      <c r="E94" s="51">
        <f t="shared" si="2"/>
        <v>-8979</v>
      </c>
      <c r="F94" s="51">
        <f t="shared" si="3"/>
        <v>26.39560619722928</v>
      </c>
    </row>
    <row r="95" spans="1:6" ht="15">
      <c r="A95" s="74"/>
      <c r="B95" s="77" t="s">
        <v>103</v>
      </c>
      <c r="C95" s="61">
        <v>-12.3</v>
      </c>
      <c r="D95" s="62">
        <v>385.3</v>
      </c>
      <c r="E95" s="51">
        <f t="shared" si="2"/>
        <v>397.6</v>
      </c>
      <c r="F95" s="51">
        <f t="shared" si="3"/>
        <v>-3132.520325203252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2018-06-01T08:03:23Z</dcterms:modified>
  <cp:category/>
  <cp:version/>
  <cp:contentType/>
  <cp:contentStatus/>
</cp:coreProperties>
</file>