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<sst xmlns="http://schemas.openxmlformats.org/spreadsheetml/2006/main" count="188" uniqueCount="157">
  <si>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</si>
  <si>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</si>
  <si>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</si>
  <si>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</si>
  <si>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</si>
  <si>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</si>
  <si>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</si>
  <si>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</si>
  <si>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</si>
  <si>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</si>
  <si>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</si>
  <si>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</si>
  <si>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</si>
  <si>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</si>
  <si>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</si>
  <si>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</si>
  <si>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</si>
  <si>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</si>
  <si>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</si>
  <si>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</si>
  <si>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</si>
  <si>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</si>
  <si>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</si>
  <si>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</si>
  <si>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</si>
  <si>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</si>
  <si>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</si>
  <si>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</si>
  <si>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</si>
  <si>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</si>
  <si>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</si>
  <si>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</si>
  <si>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</si>
  <si>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</si>
  <si>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</si>
  <si>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</si>
  <si>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</si>
  <si>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</si>
  <si>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</si>
  <si>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</si>
  <si>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</si>
  <si>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</si>
  <si>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</si>
  <si>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</si>
  <si>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</si>
  <si>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</si>
  <si>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</si>
  <si>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</si>
  <si>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</si>
  <si>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</si>
  <si>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</si>
  <si>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</si>
  <si>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</si>
  <si>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</si>
  <si>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</si>
  <si>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</si>
  <si>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</si>
  <si>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</si>
  <si>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</si>
  <si>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</si>
  <si>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</si>
  <si>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</si>
  <si>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</si>
  <si>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</si>
  <si>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</si>
  <si>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</si>
  <si>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</si>
  <si>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</si>
  <si>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</si>
  <si>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</si>
  <si>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</si>
  <si>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</si>
  <si>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</si>
  <si>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</si>
  <si>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</si>
  <si>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</si>
  <si>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</si>
  <si>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</si>
  <si>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</si>
  <si>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</si>
  <si>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</si>
  <si>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</si>
  <si>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</si>
  <si>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</si>
  <si>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</si>
  <si>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</si>
  <si>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</si>
  <si>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</si>
  <si>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</si>
  <si>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</si>
  <si>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</si>
  <si>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</si>
  <si>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</si>
  <si>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</si>
  <si>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</si>
  <si>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</si>
  <si>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</si>
  <si>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</si>
  <si>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</si>
  <si>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</si>
  <si>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</si>
  <si>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</si>
  <si>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</si>
  <si>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</si>
  <si>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</si>
  <si>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</si>
  <si>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</si>
  <si>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</si>
  <si>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</si>
  <si>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</si>
  <si>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</si>
  <si>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</si>
  <si>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</si>
  <si>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</si>
  <si>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</si>
  <si>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</si>
  <si>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</si>
  <si>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</si>
  <si>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</si>
  <si>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</si>
  <si>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</si>
  <si>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</si>
  <si>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</si>
  <si>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</si>
  <si>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</si>
  <si>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</si>
  <si>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</si>
  <si>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</si>
  <si>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</si>
  <si>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</si>
  <si>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</si>
  <si>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</si>
  <si>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</si>
  <si>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</si>
  <si>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</si>
  <si>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</si>
  <si>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</si>
  <si>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</si>
  <si>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</si>
  <si>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</si>
  <si>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</si>
  <si>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</si>
  <si>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</si>
  <si>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</si>
  <si>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</si>
  <si>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</si>
  <si>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</si>
  <si>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</si>
  <si>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</si>
  <si>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</si>
  <si>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</si>
  <si>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</si>
  <si>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</si>
  <si>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</si>
  <si>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01.02.2018г.</t>
  </si>
  <si>
    <t>Факт на 01.02.2018</t>
  </si>
  <si>
    <t>факт на 01.02.18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</si>
</sst>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67">
      <selection activeCell="M19" sqref="M19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3496.5</v>
      </c>
      <c r="D5" s="44">
        <f>D6+D7+D8+D9+D10+D11+D12+D15+D13+D14</f>
        <v>399.5</v>
      </c>
      <c r="E5" s="44">
        <f>E6+E7+E8+E9+E10+E11+E12+E15+E13+E14</f>
        <v>114.79999999999998</v>
      </c>
      <c r="F5" s="45">
        <f>E5-C5</f>
        <v>-3381.7</v>
      </c>
      <c r="G5" s="26">
        <f>E5/C5*100</f>
        <v>3.283283283283283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166.8</v>
      </c>
      <c r="E7" s="46">
        <v>66.8</v>
      </c>
      <c r="F7" s="47">
        <f aca="true" t="shared" si="0" ref="F7:F35">E7-C7</f>
        <v>-668.1</v>
      </c>
      <c r="G7" s="26">
        <f aca="true" t="shared" si="1" ref="G7:G35">E7/C7*100</f>
        <v>9.089672064226425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25</v>
      </c>
      <c r="E11" s="46">
        <v>0</v>
      </c>
      <c r="F11" s="47">
        <f t="shared" si="0"/>
        <v>-50</v>
      </c>
      <c r="G11" s="26">
        <f t="shared" si="1"/>
        <v>0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0.6</v>
      </c>
      <c r="E13" s="46">
        <v>-0.4</v>
      </c>
      <c r="F13" s="47">
        <f t="shared" si="0"/>
        <v>-69.5</v>
      </c>
      <c r="G13" s="26">
        <f t="shared" si="1"/>
        <v>-0.5788712011577425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206.4</v>
      </c>
      <c r="E14" s="46">
        <v>48.4</v>
      </c>
      <c r="F14" s="47">
        <f t="shared" si="0"/>
        <v>-2591.2</v>
      </c>
      <c r="G14" s="26">
        <f t="shared" si="1"/>
        <v>1.8336111532050312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2.9</v>
      </c>
      <c r="D15" s="46">
        <v>0.7</v>
      </c>
      <c r="E15" s="46">
        <v>0</v>
      </c>
      <c r="F15" s="47">
        <f t="shared" si="0"/>
        <v>-2.9</v>
      </c>
      <c r="G15" s="26">
        <f t="shared" si="1"/>
        <v>0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57.6</v>
      </c>
      <c r="D16" s="48">
        <f>D17+D18+D19+D20+D21+D22+D23+D24+D25+D26+D27</f>
        <v>14.4</v>
      </c>
      <c r="E16" s="48">
        <f>E17+E18+E19+E20+E21+E22+E23+E24+E25+E26+E27</f>
        <v>0</v>
      </c>
      <c r="F16" s="45">
        <f t="shared" si="0"/>
        <v>-57.6</v>
      </c>
      <c r="G16" s="26">
        <f t="shared" si="1"/>
        <v>0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14.4</v>
      </c>
      <c r="E20" s="46">
        <v>0</v>
      </c>
      <c r="F20" s="47">
        <f t="shared" si="0"/>
        <v>-57.6</v>
      </c>
      <c r="G20" s="26">
        <f t="shared" si="1"/>
        <v>0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0</v>
      </c>
      <c r="D26" s="46">
        <v>0</v>
      </c>
      <c r="E26" s="46">
        <v>0</v>
      </c>
      <c r="F26" s="47">
        <v>0</v>
      </c>
      <c r="G26" s="26" t="e">
        <f t="shared" si="1"/>
        <v>#DIV/0!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0</v>
      </c>
      <c r="D27" s="46">
        <v>0</v>
      </c>
      <c r="E27" s="46">
        <v>0</v>
      </c>
      <c r="F27" s="47"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3554.1</v>
      </c>
      <c r="D28" s="49">
        <f>D5+D16</f>
        <v>413.9</v>
      </c>
      <c r="E28" s="49">
        <f>E5+E16</f>
        <v>114.79999999999998</v>
      </c>
      <c r="F28" s="45">
        <f t="shared" si="0"/>
        <v>-3439.2999999999997</v>
      </c>
      <c r="G28" s="26">
        <f t="shared" si="1"/>
        <v>3.230072310852255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6475.7</v>
      </c>
      <c r="D29" s="49">
        <f>SUM(D30:D33)</f>
        <v>6475.7</v>
      </c>
      <c r="E29" s="49">
        <f>SUM(E30:E33)</f>
        <v>570.9</v>
      </c>
      <c r="F29" s="45">
        <f t="shared" si="0"/>
        <v>-5904.8</v>
      </c>
      <c r="G29" s="26">
        <f t="shared" si="1"/>
        <v>8.816035332087651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2727.2</v>
      </c>
      <c r="D30" s="46">
        <v>2727.2</v>
      </c>
      <c r="E30" s="46">
        <v>430</v>
      </c>
      <c r="F30" s="47">
        <f t="shared" si="0"/>
        <v>-2297.2</v>
      </c>
      <c r="G30" s="16">
        <f t="shared" si="1"/>
        <v>15.767087122323261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76</v>
      </c>
      <c r="D32" s="46">
        <v>76</v>
      </c>
      <c r="E32" s="46">
        <v>0</v>
      </c>
      <c r="F32" s="47">
        <f t="shared" si="0"/>
        <v>-76</v>
      </c>
      <c r="G32" s="16">
        <f t="shared" si="1"/>
        <v>0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3672.5</v>
      </c>
      <c r="D33" s="46">
        <v>3672.5</v>
      </c>
      <c r="E33" s="46">
        <v>140.9</v>
      </c>
      <c r="F33" s="47">
        <f t="shared" si="0"/>
        <v>-3531.6</v>
      </c>
      <c r="G33" s="16">
        <f t="shared" si="1"/>
        <v>3.8366235534377133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10029.8</v>
      </c>
      <c r="D35" s="49">
        <f>D28+D29+D34</f>
        <v>6889.599999999999</v>
      </c>
      <c r="E35" s="49">
        <f>E28+E29+E34</f>
        <v>685.6999999999999</v>
      </c>
      <c r="F35" s="45">
        <f t="shared" si="0"/>
        <v>-9344.099999999999</v>
      </c>
      <c r="G35" s="26">
        <f t="shared" si="1"/>
        <v>6.836626851981096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3629.9</v>
      </c>
      <c r="D39" s="50">
        <f>SUM(D40:D47)</f>
        <v>103.3</v>
      </c>
      <c r="E39" s="51">
        <f aca="true" t="shared" si="2" ref="E39:E95">D39-C39</f>
        <v>-3526.6</v>
      </c>
      <c r="F39" s="51">
        <f>D39/C39*100</f>
        <v>2.845808424474503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3485.6</v>
      </c>
      <c r="D42" s="51">
        <v>98.1</v>
      </c>
      <c r="E42" s="51">
        <f t="shared" si="2"/>
        <v>-3387.5</v>
      </c>
      <c r="F42" s="51">
        <f t="shared" si="3"/>
        <v>2.814436538902915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0</v>
      </c>
      <c r="E44" s="51">
        <f t="shared" si="2"/>
        <v>-3.8</v>
      </c>
      <c r="F44" s="51">
        <f t="shared" si="3"/>
        <v>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135.5</v>
      </c>
      <c r="D47" s="51">
        <v>5.2</v>
      </c>
      <c r="E47" s="51">
        <f t="shared" si="2"/>
        <v>-130.3</v>
      </c>
      <c r="F47" s="51">
        <f t="shared" si="3"/>
        <v>3.837638376383764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75.8</v>
      </c>
      <c r="D48" s="55">
        <v>0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75.8</v>
      </c>
      <c r="D49" s="33">
        <v>0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0</v>
      </c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1288.1</v>
      </c>
      <c r="D53" s="56">
        <f>D54+D54+D55+D56+D57+D58</f>
        <v>0</v>
      </c>
      <c r="E53" s="51">
        <f t="shared" si="2"/>
        <v>-1288.1</v>
      </c>
      <c r="F53" s="51">
        <f t="shared" si="3"/>
        <v>0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1288.1</v>
      </c>
      <c r="D57" s="51">
        <v>0</v>
      </c>
      <c r="E57" s="51">
        <f t="shared" si="2"/>
        <v>-1288.1</v>
      </c>
      <c r="F57" s="51">
        <f t="shared" si="3"/>
        <v>0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1249.8</v>
      </c>
      <c r="D59" s="56">
        <f>D61+D62</f>
        <v>1.5</v>
      </c>
      <c r="E59" s="51">
        <f t="shared" si="2"/>
        <v>-1248.3</v>
      </c>
      <c r="F59" s="51">
        <f t="shared" si="3"/>
        <v>0.1200192030724916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1000.4</v>
      </c>
      <c r="D61" s="37">
        <v>0</v>
      </c>
      <c r="E61" s="51">
        <f t="shared" si="2"/>
        <v>-1000.4</v>
      </c>
      <c r="F61" s="51">
        <f t="shared" si="3"/>
        <v>0</v>
      </c>
      <c r="G61" s="66"/>
      <c r="H61" s="68"/>
    </row>
    <row r="62" spans="1:8" ht="15">
      <c r="A62" s="74" t="s">
        <v>62</v>
      </c>
      <c r="B62" s="76" t="s">
        <v>63</v>
      </c>
      <c r="C62" s="58">
        <v>249.4</v>
      </c>
      <c r="D62" s="51">
        <v>1.5</v>
      </c>
      <c r="E62" s="51">
        <f t="shared" si="2"/>
        <v>-247.9</v>
      </c>
      <c r="F62" s="51">
        <f t="shared" si="3"/>
        <v>0.6014434643143545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3730.8</v>
      </c>
      <c r="D72" s="56">
        <v>153.8</v>
      </c>
      <c r="E72" s="51">
        <f t="shared" si="2"/>
        <v>-3577</v>
      </c>
      <c r="F72" s="51">
        <f t="shared" si="3"/>
        <v>4.122440227297094</v>
      </c>
    </row>
    <row r="73" spans="1:6" ht="15">
      <c r="A73" s="74" t="s">
        <v>76</v>
      </c>
      <c r="B73" s="79" t="s">
        <v>77</v>
      </c>
      <c r="C73" s="53">
        <v>3730.8</v>
      </c>
      <c r="D73" s="53">
        <v>153.8</v>
      </c>
      <c r="E73" s="51">
        <f t="shared" si="2"/>
        <v>-3577</v>
      </c>
      <c r="F73" s="51">
        <f t="shared" si="3"/>
        <v>4.122440227297094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0</v>
      </c>
      <c r="E79" s="51">
        <f t="shared" si="2"/>
        <v>-57.6</v>
      </c>
      <c r="F79" s="51">
        <f t="shared" si="3"/>
        <v>0</v>
      </c>
    </row>
    <row r="80" spans="1:6" ht="15">
      <c r="A80" s="74" t="s">
        <v>145</v>
      </c>
      <c r="B80" s="75" t="s">
        <v>146</v>
      </c>
      <c r="C80" s="53">
        <v>57.6</v>
      </c>
      <c r="D80" s="53">
        <v>0</v>
      </c>
      <c r="E80" s="51">
        <f t="shared" si="2"/>
        <v>-57.6</v>
      </c>
      <c r="F80" s="51">
        <f t="shared" si="3"/>
        <v>0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10037</v>
      </c>
      <c r="D94" s="56">
        <v>258.6</v>
      </c>
      <c r="E94" s="51">
        <f t="shared" si="2"/>
        <v>-9778.4</v>
      </c>
      <c r="F94" s="51">
        <f t="shared" si="3"/>
        <v>2.5764670718342138</v>
      </c>
    </row>
    <row r="95" spans="1:6" ht="15">
      <c r="A95" s="74"/>
      <c r="B95" s="77" t="s">
        <v>103</v>
      </c>
      <c r="C95" s="61">
        <v>-7.2</v>
      </c>
      <c r="D95" s="62">
        <v>427</v>
      </c>
      <c r="E95" s="51">
        <f t="shared" si="2"/>
        <v>434.2</v>
      </c>
      <c r="F95" s="51">
        <f t="shared" si="3"/>
        <v>-5930.555555555556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2018-03-01T08:08:22Z</dcterms:modified>
  <cp:category/>
  <cp:version/>
  <cp:contentType/>
  <cp:contentStatus/>
</cp:coreProperties>
</file>