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5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<sst xmlns="http://schemas.openxmlformats.org/spreadsheetml/2006/main" count="188" uniqueCount="157">
  <si>
    <t xml:space="preserve">                    Исполнение бюджета Вознесенского сельского поселения   </t>
  </si>
  <si>
    <t>№</t>
  </si>
  <si>
    <t>Наименование доходов</t>
  </si>
  <si>
    <t>Отклонение</t>
  </si>
  <si>
    <t>Процент исполнения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</si>
  <si>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</si>
  <si>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</si>
  <si>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</si>
  <si>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</si>
  <si>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</si>
  <si>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</si>
  <si>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</si>
  <si>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Проценты, полученные от предоставления кредитов внутри страны, за счет средств бюджетов муниципальных районов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</si>
  <si>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</si>
  <si>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</si>
  <si>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</si>
  <si>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</si>
  <si>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Прочие неналоговые</t>
  </si>
  <si>
    <t>ВСЕГО СОБСТВЕННЫХ ДОХОДОВ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</si>
  <si>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</si>
  <si>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</si>
  <si>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</si>
  <si>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</si>
  <si>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</si>
  <si>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</si>
  <si>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Код клас-сификации</t>
  </si>
  <si>
    <t>Наименование расходов</t>
  </si>
  <si>
    <t>01</t>
  </si>
  <si>
    <t>Общегосударственные вопросы</t>
  </si>
  <si>
    <t>0102</t>
  </si>
  <si>
    <t>0103</t>
  </si>
  <si>
    <t>0104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</si>
  <si>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</si>
  <si>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</si>
  <si>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</si>
  <si>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</si>
  <si>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</si>
  <si>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</si>
  <si>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</si>
  <si>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</si>
  <si>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</si>
  <si>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</si>
  <si>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0309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</si>
  <si>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</si>
  <si>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</si>
  <si>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</si>
  <si>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</si>
  <si>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</si>
  <si>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</si>
  <si>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</si>
  <si>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</si>
  <si>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</si>
  <si>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</si>
  <si>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</si>
  <si>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</si>
  <si>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</si>
  <si>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</si>
  <si>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</si>
  <si>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</si>
  <si>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</si>
  <si>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</si>
  <si>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</si>
  <si>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</si>
  <si>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</si>
  <si>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</si>
  <si>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</si>
  <si>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</si>
  <si>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</si>
  <si>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</si>
  <si>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</si>
  <si>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</si>
  <si>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</si>
  <si>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</si>
  <si>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</si>
  <si>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</si>
  <si>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</si>
  <si>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</si>
  <si>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</si>
  <si>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</si>
  <si>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</si>
  <si>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</si>
  <si>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</si>
  <si>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</si>
  <si>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</si>
  <si>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</si>
  <si>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</si>
  <si>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</si>
  <si>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</si>
  <si>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</si>
  <si>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</si>
  <si>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1002</t>
  </si>
  <si>
    <t>1003</t>
  </si>
  <si>
    <t>1004</t>
  </si>
  <si>
    <t>Охрана семьи и детства</t>
  </si>
  <si>
    <t>1006</t>
  </si>
  <si>
    <t>11</t>
  </si>
  <si>
    <t>Физическая культура и спорт</t>
  </si>
  <si>
    <t>1101</t>
  </si>
  <si>
    <t xml:space="preserve">Физическая культура </t>
  </si>
  <si>
    <t>1105</t>
  </si>
  <si>
    <t>14</t>
  </si>
  <si>
    <t>1401</t>
  </si>
  <si>
    <t>ИТОГО РАСХОДОВ</t>
  </si>
  <si>
    <t>Профицит/дефицит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</si>
  <si>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</si>
  <si>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</si>
  <si>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0107</t>
  </si>
  <si>
    <t>1403</t>
  </si>
  <si>
    <t>%</t>
  </si>
  <si>
    <t>Налоговые доходы</t>
  </si>
  <si>
    <t>Акцизы по подакцизным товарам</t>
  </si>
  <si>
    <t>Налог, взимаемый в связи с применением упрощенной системы налогообложения</t>
  </si>
  <si>
    <t xml:space="preserve">Налог, взимаемый в связи с применением патентной системы налогообложения </t>
  </si>
  <si>
    <t>Неналоговые доходы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</si>
  <si>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</si>
  <si>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</t>
  </si>
  <si>
    <t>Штрафные санкции, возмещение ущерба</t>
  </si>
  <si>
    <t xml:space="preserve">Дотации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</si>
  <si>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</si>
  <si>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</si>
  <si>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</si>
  <si>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</si>
  <si>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</si>
  <si>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</si>
  <si>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</si>
  <si>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</si>
  <si>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</si>
  <si>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</si>
  <si>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0605</t>
  </si>
  <si>
    <t>Другие вопросы в области охраны окружающей среды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</si>
  <si>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</si>
  <si>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</si>
  <si>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</si>
  <si>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1102</t>
  </si>
  <si>
    <t>Массовый спорт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</si>
  <si>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</si>
  <si>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</si>
  <si>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</si>
  <si>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</si>
  <si>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</si>
  <si>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Межбюджетные трансферты общего характера  бюджетам субъектов  РФ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</si>
  <si>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</si>
  <si>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</t>
  </si>
  <si>
    <t>план  год</t>
  </si>
  <si>
    <t>% исполнения</t>
  </si>
  <si>
    <t>1001</t>
  </si>
  <si>
    <t>Пенсионное обеспечение</t>
  </si>
  <si>
    <t>0705</t>
  </si>
  <si>
    <t>План 2017 год</t>
  </si>
  <si>
    <t>Профессиональная подготовка.переподготовка и повышении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</si>
  <si>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</si>
  <si>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</si>
  <si>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</si>
  <si>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</si>
  <si>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по состоянию на 01.01 .2018г.</t>
  </si>
  <si>
    <t>Факт на 01.01.2018</t>
  </si>
  <si>
    <t>факт на 01.01.18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</si>
</sst>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29">
    <font>
      <sz val="11"/>
      <color indexed="8"/>
      <name val="Calibri"/>
      <family val="2"/>
    </font>
    <font>
      <b/>
      <i/>
      <u val="single"/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wrapText="1"/>
    </xf>
    <xf numFmtId="0" fontId="3" fillId="0" borderId="10" xfId="52" applyFont="1" applyBorder="1" applyAlignment="1" applyProtection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 wrapText="1"/>
      <protection/>
    </xf>
    <xf numFmtId="0" fontId="5" fillId="0" borderId="10" xfId="52" applyFont="1" applyBorder="1" applyAlignment="1" applyProtection="1">
      <alignment horizontal="center" vertical="center"/>
      <protection/>
    </xf>
    <xf numFmtId="0" fontId="7" fillId="0" borderId="10" xfId="52" applyFont="1" applyBorder="1" applyAlignment="1" applyProtection="1">
      <alignment horizontal="right" wrapText="1"/>
      <protection/>
    </xf>
    <xf numFmtId="0" fontId="5" fillId="0" borderId="10" xfId="52" applyFont="1" applyBorder="1" applyProtection="1">
      <alignment/>
      <protection/>
    </xf>
    <xf numFmtId="49" fontId="5" fillId="0" borderId="0" xfId="0" applyNumberFormat="1" applyFont="1" applyBorder="1" applyAlignment="1">
      <alignment/>
    </xf>
    <xf numFmtId="2" fontId="4" fillId="0" borderId="10" xfId="52" applyNumberFormat="1" applyFont="1" applyBorder="1" applyAlignment="1" applyProtection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horizontal="center" vertical="center" wrapText="1"/>
      <protection/>
    </xf>
    <xf numFmtId="2" fontId="9" fillId="0" borderId="10" xfId="0" applyNumberFormat="1" applyFont="1" applyFill="1" applyBorder="1" applyAlignment="1" applyProtection="1">
      <alignment/>
      <protection locked="0"/>
    </xf>
    <xf numFmtId="2" fontId="9" fillId="0" borderId="1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center" wrapText="1"/>
    </xf>
    <xf numFmtId="172" fontId="5" fillId="0" borderId="0" xfId="0" applyNumberFormat="1" applyFont="1" applyBorder="1" applyAlignment="1">
      <alignment/>
    </xf>
    <xf numFmtId="0" fontId="5" fillId="0" borderId="11" xfId="52" applyFont="1" applyFill="1" applyBorder="1" applyProtection="1">
      <alignment/>
      <protection/>
    </xf>
    <xf numFmtId="0" fontId="3" fillId="0" borderId="11" xfId="52" applyFont="1" applyFill="1" applyBorder="1" applyProtection="1">
      <alignment/>
      <protection/>
    </xf>
    <xf numFmtId="1" fontId="5" fillId="0" borderId="12" xfId="52" applyNumberFormat="1" applyFont="1" applyFill="1" applyBorder="1" applyProtection="1">
      <alignment/>
      <protection/>
    </xf>
    <xf numFmtId="0" fontId="5" fillId="0" borderId="13" xfId="52" applyFont="1" applyFill="1" applyBorder="1" applyProtection="1">
      <alignment/>
      <protection/>
    </xf>
    <xf numFmtId="0" fontId="5" fillId="0" borderId="14" xfId="52" applyFont="1" applyFill="1" applyBorder="1" applyProtection="1">
      <alignment/>
      <protection/>
    </xf>
    <xf numFmtId="0" fontId="5" fillId="0" borderId="15" xfId="52" applyFont="1" applyFill="1" applyBorder="1" applyProtection="1">
      <alignment/>
      <protection/>
    </xf>
    <xf numFmtId="0" fontId="11" fillId="0" borderId="10" xfId="52" applyFont="1" applyFill="1" applyBorder="1" applyAlignment="1" applyProtection="1">
      <alignment horizontal="left" vertical="center" wrapText="1"/>
      <protection/>
    </xf>
    <xf numFmtId="0" fontId="6" fillId="0" borderId="10" xfId="52" applyFont="1" applyFill="1" applyBorder="1" applyAlignment="1" applyProtection="1">
      <alignment horizontal="justify" wrapText="1"/>
      <protection/>
    </xf>
    <xf numFmtId="0" fontId="11" fillId="0" borderId="10" xfId="52" applyFont="1" applyFill="1" applyBorder="1" applyAlignment="1" applyProtection="1">
      <alignment horizontal="justify" wrapText="1"/>
      <protection/>
    </xf>
    <xf numFmtId="0" fontId="7" fillId="0" borderId="10" xfId="52" applyFont="1" applyFill="1" applyBorder="1" applyAlignment="1" applyProtection="1">
      <alignment horizontal="left" wrapText="1"/>
      <protection/>
    </xf>
    <xf numFmtId="0" fontId="7" fillId="0" borderId="10" xfId="52" applyFont="1" applyFill="1" applyBorder="1" applyAlignment="1" applyProtection="1">
      <alignment horizontal="justify" wrapText="1"/>
      <protection/>
    </xf>
    <xf numFmtId="0" fontId="12" fillId="0" borderId="10" xfId="52" applyFont="1" applyFill="1" applyBorder="1" applyAlignment="1" applyProtection="1">
      <alignment horizontal="justify" wrapText="1"/>
      <protection/>
    </xf>
    <xf numFmtId="1" fontId="3" fillId="0" borderId="12" xfId="52" applyNumberFormat="1" applyFont="1" applyFill="1" applyBorder="1" applyProtection="1">
      <alignment/>
      <protection/>
    </xf>
    <xf numFmtId="0" fontId="3" fillId="0" borderId="11" xfId="52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3" fillId="0" borderId="16" xfId="52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172" fontId="5" fillId="0" borderId="1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172" fontId="5" fillId="0" borderId="19" xfId="0" applyNumberFormat="1" applyFont="1" applyBorder="1" applyAlignment="1">
      <alignment horizontal="center" wrapText="1"/>
    </xf>
    <xf numFmtId="172" fontId="5" fillId="0" borderId="2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17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vertical="top" wrapText="1"/>
    </xf>
    <xf numFmtId="172" fontId="3" fillId="0" borderId="0" xfId="0" applyNumberFormat="1" applyFont="1" applyBorder="1" applyAlignment="1">
      <alignment/>
    </xf>
    <xf numFmtId="172" fontId="5" fillId="0" borderId="17" xfId="0" applyNumberFormat="1" applyFont="1" applyBorder="1" applyAlignment="1">
      <alignment horizontal="center" wrapText="1"/>
    </xf>
    <xf numFmtId="2" fontId="3" fillId="0" borderId="10" xfId="52" applyNumberFormat="1" applyFont="1" applyFill="1" applyBorder="1" applyAlignment="1" applyProtection="1">
      <alignment horizontal="center" vertical="center" wrapText="1"/>
      <protection/>
    </xf>
    <xf numFmtId="2" fontId="10" fillId="0" borderId="10" xfId="0" applyNumberFormat="1" applyFont="1" applyFill="1" applyBorder="1" applyAlignment="1" applyProtection="1">
      <alignment/>
      <protection/>
    </xf>
    <xf numFmtId="2" fontId="9" fillId="0" borderId="10" xfId="0" applyNumberFormat="1" applyFont="1" applyFill="1" applyBorder="1" applyAlignment="1" applyProtection="1">
      <alignment/>
      <protection locked="0"/>
    </xf>
    <xf numFmtId="2" fontId="9" fillId="0" borderId="10" xfId="0" applyNumberFormat="1" applyFont="1" applyFill="1" applyBorder="1" applyAlignment="1" applyProtection="1">
      <alignment/>
      <protection/>
    </xf>
    <xf numFmtId="2" fontId="10" fillId="0" borderId="10" xfId="0" applyNumberFormat="1" applyFont="1" applyFill="1" applyBorder="1" applyAlignment="1" applyProtection="1">
      <alignment/>
      <protection locked="0"/>
    </xf>
    <xf numFmtId="2" fontId="3" fillId="0" borderId="10" xfId="52" applyNumberFormat="1" applyFont="1" applyFill="1" applyBorder="1" applyProtection="1">
      <alignment/>
      <protection/>
    </xf>
    <xf numFmtId="172" fontId="3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24" borderId="10" xfId="0" applyNumberFormat="1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5" fillId="0" borderId="0" xfId="0" applyFont="1" applyAlignment="1">
      <alignment horizontal="center" wrapText="1"/>
    </xf>
    <xf numFmtId="172" fontId="5" fillId="0" borderId="0" xfId="0" applyNumberFormat="1" applyFont="1" applyAlignment="1">
      <alignment horizontal="center"/>
    </xf>
    <xf numFmtId="1" fontId="3" fillId="0" borderId="15" xfId="52" applyNumberFormat="1" applyFont="1" applyFill="1" applyBorder="1" applyProtection="1">
      <alignment/>
      <protection/>
    </xf>
    <xf numFmtId="0" fontId="3" fillId="0" borderId="0" xfId="52" applyFont="1" applyFill="1" applyBorder="1" applyAlignment="1" applyProtection="1">
      <alignment/>
      <protection/>
    </xf>
    <xf numFmtId="0" fontId="5" fillId="0" borderId="0" xfId="52" applyFont="1" applyFill="1" applyBorder="1" applyProtection="1">
      <alignment/>
      <protection/>
    </xf>
    <xf numFmtId="1" fontId="3" fillId="0" borderId="0" xfId="52" applyNumberFormat="1" applyFont="1" applyFill="1" applyBorder="1" applyProtection="1">
      <alignment/>
      <protection/>
    </xf>
    <xf numFmtId="0" fontId="3" fillId="0" borderId="0" xfId="52" applyFont="1" applyFill="1" applyBorder="1" applyProtection="1">
      <alignment/>
      <protection/>
    </xf>
    <xf numFmtId="1" fontId="5" fillId="0" borderId="15" xfId="52" applyNumberFormat="1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wrapText="1"/>
    </xf>
    <xf numFmtId="2" fontId="4" fillId="0" borderId="10" xfId="52" applyNumberFormat="1" applyFont="1" applyBorder="1" applyAlignment="1" applyProtection="1">
      <alignment horizontal="center" vertical="top" wrapText="1"/>
      <protection/>
    </xf>
    <xf numFmtId="0" fontId="3" fillId="0" borderId="12" xfId="52" applyFont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PageLayoutView="0" workbookViewId="0" topLeftCell="A1">
      <selection activeCell="L40" sqref="L40"/>
    </sheetView>
  </sheetViews>
  <sheetFormatPr defaultColWidth="9.140625" defaultRowHeight="15"/>
  <cols>
    <col min="1" max="1" width="5.57421875" style="0" customWidth="1"/>
    <col min="2" max="2" width="37.28125" style="0" customWidth="1"/>
    <col min="3" max="3" width="11.00390625" style="0" bestFit="1" customWidth="1"/>
    <col min="4" max="5" width="13.7109375" style="0" customWidth="1"/>
    <col min="6" max="6" width="12.421875" style="0" customWidth="1"/>
    <col min="7" max="7" width="8.7109375" style="0" customWidth="1"/>
    <col min="8" max="8" width="3.7109375" style="0" customWidth="1"/>
  </cols>
  <sheetData>
    <row r="1" spans="1:6" ht="19.5">
      <c r="A1" s="80" t="s">
        <v>0</v>
      </c>
      <c r="B1" s="80"/>
      <c r="C1" s="80"/>
      <c r="D1" s="80"/>
      <c r="E1" s="80"/>
      <c r="F1" s="80"/>
    </row>
    <row r="2" spans="1:6" ht="19.5">
      <c r="A2" s="1"/>
      <c r="B2" s="81" t="s">
        <v>154</v>
      </c>
      <c r="C2" s="81"/>
      <c r="D2" s="81"/>
      <c r="E2" s="81"/>
      <c r="F2" s="81"/>
    </row>
    <row r="4" spans="1:8" ht="40.5" customHeight="1">
      <c r="A4" s="2" t="s">
        <v>1</v>
      </c>
      <c r="B4" s="3" t="s">
        <v>2</v>
      </c>
      <c r="C4" s="3" t="s">
        <v>148</v>
      </c>
      <c r="D4" s="8" t="s">
        <v>155</v>
      </c>
      <c r="E4" s="9" t="s">
        <v>3</v>
      </c>
      <c r="F4" s="82" t="s">
        <v>4</v>
      </c>
      <c r="G4" s="83"/>
      <c r="H4" s="28"/>
    </row>
    <row r="5" spans="1:8" ht="17.25" customHeight="1">
      <c r="A5" s="4"/>
      <c r="B5" s="20" t="s">
        <v>109</v>
      </c>
      <c r="C5" s="44">
        <f>C6+C7+C8+C9+C10+C11+C12+C15+C13+C14</f>
        <v>3686</v>
      </c>
      <c r="D5" s="44">
        <f>D6+D7+D8+D9+D10+D11+D12+D15+D13+D14</f>
        <v>3686</v>
      </c>
      <c r="E5" s="44">
        <f>E6+E7+E8+E9+E10+E11+E12+E15+E13+E14</f>
        <v>3696.8</v>
      </c>
      <c r="F5" s="45">
        <f>E5-C5</f>
        <v>10.800000000000182</v>
      </c>
      <c r="G5" s="26">
        <f>E5/C5*100</f>
        <v>100.2930005425936</v>
      </c>
      <c r="H5" s="27" t="s">
        <v>108</v>
      </c>
    </row>
    <row r="6" spans="1:8" ht="12.75" customHeight="1">
      <c r="A6" s="4">
        <v>1</v>
      </c>
      <c r="B6" s="21" t="s">
        <v>5</v>
      </c>
      <c r="C6" s="46">
        <v>0</v>
      </c>
      <c r="D6" s="46">
        <v>0</v>
      </c>
      <c r="E6" s="46">
        <v>0</v>
      </c>
      <c r="F6" s="47">
        <f>E6-C6</f>
        <v>0</v>
      </c>
      <c r="G6" s="26" t="e">
        <f>E6/C6*100</f>
        <v>#DIV/0!</v>
      </c>
      <c r="H6" s="14" t="s">
        <v>108</v>
      </c>
    </row>
    <row r="7" spans="1:8" ht="16.5" customHeight="1">
      <c r="A7" s="4">
        <v>2</v>
      </c>
      <c r="B7" s="21" t="s">
        <v>6</v>
      </c>
      <c r="C7" s="46">
        <v>669.3</v>
      </c>
      <c r="D7" s="46">
        <v>669.3</v>
      </c>
      <c r="E7" s="46">
        <v>681</v>
      </c>
      <c r="F7" s="47">
        <f aca="true" t="shared" si="0" ref="F7:F35">E7-C7</f>
        <v>11.700000000000045</v>
      </c>
      <c r="G7" s="26">
        <f aca="true" t="shared" si="1" ref="G7:G35">E7/C7*100</f>
        <v>101.74809502465263</v>
      </c>
      <c r="H7" s="14" t="s">
        <v>108</v>
      </c>
    </row>
    <row r="8" spans="1:8" ht="14.25" customHeight="1">
      <c r="A8" s="4">
        <v>3</v>
      </c>
      <c r="B8" s="21" t="s">
        <v>110</v>
      </c>
      <c r="C8" s="46"/>
      <c r="D8" s="46"/>
      <c r="E8" s="46"/>
      <c r="F8" s="47">
        <f t="shared" si="0"/>
        <v>0</v>
      </c>
      <c r="G8" s="26" t="e">
        <f t="shared" si="1"/>
        <v>#DIV/0!</v>
      </c>
      <c r="H8" s="14" t="s">
        <v>108</v>
      </c>
    </row>
    <row r="9" spans="1:8" ht="21" customHeight="1">
      <c r="A9" s="4">
        <v>4</v>
      </c>
      <c r="B9" s="21" t="s">
        <v>111</v>
      </c>
      <c r="C9" s="46">
        <v>0</v>
      </c>
      <c r="D9" s="46">
        <v>0</v>
      </c>
      <c r="E9" s="46">
        <v>0</v>
      </c>
      <c r="F9" s="47">
        <f t="shared" si="0"/>
        <v>0</v>
      </c>
      <c r="G9" s="26" t="e">
        <f t="shared" si="1"/>
        <v>#DIV/0!</v>
      </c>
      <c r="H9" s="14" t="s">
        <v>108</v>
      </c>
    </row>
    <row r="10" spans="1:8" ht="21.75" customHeight="1">
      <c r="A10" s="4">
        <v>5</v>
      </c>
      <c r="B10" s="21" t="s">
        <v>7</v>
      </c>
      <c r="C10" s="46">
        <v>0</v>
      </c>
      <c r="D10" s="46">
        <v>0</v>
      </c>
      <c r="E10" s="46">
        <v>0</v>
      </c>
      <c r="F10" s="47">
        <f t="shared" si="0"/>
        <v>0</v>
      </c>
      <c r="G10" s="26" t="e">
        <f t="shared" si="1"/>
        <v>#DIV/0!</v>
      </c>
      <c r="H10" s="14" t="s">
        <v>108</v>
      </c>
    </row>
    <row r="11" spans="1:8" ht="20.25" customHeight="1">
      <c r="A11" s="4">
        <v>6</v>
      </c>
      <c r="B11" s="21" t="s">
        <v>8</v>
      </c>
      <c r="C11" s="46">
        <v>752.8</v>
      </c>
      <c r="D11" s="46">
        <v>752.8</v>
      </c>
      <c r="E11" s="46">
        <v>752.8</v>
      </c>
      <c r="F11" s="47">
        <f t="shared" si="0"/>
        <v>0</v>
      </c>
      <c r="G11" s="26">
        <f t="shared" si="1"/>
        <v>100</v>
      </c>
      <c r="H11" s="14" t="s">
        <v>108</v>
      </c>
    </row>
    <row r="12" spans="1:8" ht="24.75">
      <c r="A12" s="4">
        <v>7</v>
      </c>
      <c r="B12" s="21" t="s">
        <v>112</v>
      </c>
      <c r="C12" s="46">
        <v>0</v>
      </c>
      <c r="D12" s="46">
        <v>0</v>
      </c>
      <c r="E12" s="46">
        <v>0</v>
      </c>
      <c r="F12" s="47">
        <f t="shared" si="0"/>
        <v>0</v>
      </c>
      <c r="G12" s="26" t="e">
        <f t="shared" si="1"/>
        <v>#DIV/0!</v>
      </c>
      <c r="H12" s="14" t="s">
        <v>108</v>
      </c>
    </row>
    <row r="13" spans="1:8" ht="15">
      <c r="A13" s="4">
        <v>8</v>
      </c>
      <c r="B13" s="21" t="s">
        <v>9</v>
      </c>
      <c r="C13" s="46">
        <v>55.9</v>
      </c>
      <c r="D13" s="46">
        <v>55.9</v>
      </c>
      <c r="E13" s="46">
        <v>56</v>
      </c>
      <c r="F13" s="47">
        <f t="shared" si="0"/>
        <v>0.10000000000000142</v>
      </c>
      <c r="G13" s="26">
        <f t="shared" si="1"/>
        <v>100.1788908765653</v>
      </c>
      <c r="H13" s="14" t="s">
        <v>108</v>
      </c>
    </row>
    <row r="14" spans="1:8" ht="17.25" customHeight="1">
      <c r="A14" s="4">
        <v>9</v>
      </c>
      <c r="B14" s="21" t="s">
        <v>10</v>
      </c>
      <c r="C14" s="46">
        <v>2205.4</v>
      </c>
      <c r="D14" s="46">
        <v>2205.4</v>
      </c>
      <c r="E14" s="46">
        <v>2204.4</v>
      </c>
      <c r="F14" s="47">
        <f t="shared" si="0"/>
        <v>-1</v>
      </c>
      <c r="G14" s="26">
        <f t="shared" si="1"/>
        <v>99.95465675160969</v>
      </c>
      <c r="H14" s="14" t="s">
        <v>108</v>
      </c>
    </row>
    <row r="15" spans="1:8" ht="14.25" customHeight="1">
      <c r="A15" s="4">
        <v>10</v>
      </c>
      <c r="B15" s="21" t="s">
        <v>11</v>
      </c>
      <c r="C15" s="46">
        <v>2.6</v>
      </c>
      <c r="D15" s="46">
        <v>2.6</v>
      </c>
      <c r="E15" s="46">
        <v>2.6</v>
      </c>
      <c r="F15" s="47">
        <f t="shared" si="0"/>
        <v>0</v>
      </c>
      <c r="G15" s="26">
        <f t="shared" si="1"/>
        <v>100</v>
      </c>
      <c r="H15" s="14" t="s">
        <v>108</v>
      </c>
    </row>
    <row r="16" spans="1:8" ht="16.5" customHeight="1">
      <c r="A16" s="4"/>
      <c r="B16" s="22" t="s">
        <v>113</v>
      </c>
      <c r="C16" s="48">
        <f>C17+C18+C19+C20+C21+C22+C23+C24+C25+C26+C27</f>
        <v>142.1</v>
      </c>
      <c r="D16" s="48">
        <f>D17+D18+D19+D20+D21+D22+D23+D24+D25+D26+D27</f>
        <v>142.1</v>
      </c>
      <c r="E16" s="48">
        <f>E17+E18+E19+E20+E21+E22+E23+E24+E25+E26+E27</f>
        <v>142.2</v>
      </c>
      <c r="F16" s="45">
        <f t="shared" si="0"/>
        <v>0.09999999999999432</v>
      </c>
      <c r="G16" s="26">
        <f t="shared" si="1"/>
        <v>100.07037297677692</v>
      </c>
      <c r="H16" s="15" t="s">
        <v>108</v>
      </c>
    </row>
    <row r="17" spans="1:8" ht="39" customHeight="1">
      <c r="A17" s="4">
        <v>1</v>
      </c>
      <c r="B17" s="25" t="s">
        <v>12</v>
      </c>
      <c r="C17" s="46">
        <v>0</v>
      </c>
      <c r="D17" s="46">
        <v>0</v>
      </c>
      <c r="E17" s="46">
        <v>0</v>
      </c>
      <c r="F17" s="47">
        <f t="shared" si="0"/>
        <v>0</v>
      </c>
      <c r="G17" s="26" t="e">
        <f t="shared" si="1"/>
        <v>#DIV/0!</v>
      </c>
      <c r="H17" s="14" t="s">
        <v>108</v>
      </c>
    </row>
    <row r="18" spans="1:8" ht="57">
      <c r="A18" s="4">
        <v>2</v>
      </c>
      <c r="B18" s="25" t="s">
        <v>104</v>
      </c>
      <c r="C18" s="46">
        <v>0</v>
      </c>
      <c r="D18" s="46">
        <v>0</v>
      </c>
      <c r="E18" s="46">
        <v>0</v>
      </c>
      <c r="F18" s="47">
        <f t="shared" si="0"/>
        <v>0</v>
      </c>
      <c r="G18" s="26" t="e">
        <f t="shared" si="1"/>
        <v>#DIV/0!</v>
      </c>
      <c r="H18" s="14" t="s">
        <v>108</v>
      </c>
    </row>
    <row r="19" spans="1:8" ht="47.25" customHeight="1">
      <c r="A19" s="4">
        <v>3</v>
      </c>
      <c r="B19" s="25" t="s">
        <v>114</v>
      </c>
      <c r="C19" s="46">
        <v>0</v>
      </c>
      <c r="D19" s="46">
        <v>0</v>
      </c>
      <c r="E19" s="46">
        <v>0</v>
      </c>
      <c r="F19" s="47">
        <f t="shared" si="0"/>
        <v>0</v>
      </c>
      <c r="G19" s="26" t="e">
        <f t="shared" si="1"/>
        <v>#DIV/0!</v>
      </c>
      <c r="H19" s="14" t="s">
        <v>108</v>
      </c>
    </row>
    <row r="20" spans="1:8" ht="17.25" customHeight="1">
      <c r="A20" s="4">
        <v>4</v>
      </c>
      <c r="B20" s="25" t="s">
        <v>115</v>
      </c>
      <c r="C20" s="46">
        <v>63.1</v>
      </c>
      <c r="D20" s="46">
        <v>63.1</v>
      </c>
      <c r="E20" s="46">
        <v>63.1</v>
      </c>
      <c r="F20" s="47">
        <f t="shared" si="0"/>
        <v>0</v>
      </c>
      <c r="G20" s="26">
        <f t="shared" si="1"/>
        <v>100</v>
      </c>
      <c r="H20" s="14" t="s">
        <v>108</v>
      </c>
    </row>
    <row r="21" spans="1:8" ht="24.75" customHeight="1">
      <c r="A21" s="4">
        <v>5</v>
      </c>
      <c r="B21" s="25" t="s">
        <v>13</v>
      </c>
      <c r="C21" s="46">
        <v>0.3</v>
      </c>
      <c r="D21" s="46">
        <v>0.3</v>
      </c>
      <c r="E21" s="46">
        <v>0.3</v>
      </c>
      <c r="F21" s="47">
        <f t="shared" si="0"/>
        <v>0</v>
      </c>
      <c r="G21" s="26">
        <f t="shared" si="1"/>
        <v>100</v>
      </c>
      <c r="H21" s="14" t="s">
        <v>108</v>
      </c>
    </row>
    <row r="22" spans="1:8" ht="27.75" customHeight="1">
      <c r="A22" s="4">
        <v>6</v>
      </c>
      <c r="B22" s="25" t="s">
        <v>14</v>
      </c>
      <c r="C22" s="46">
        <v>0</v>
      </c>
      <c r="D22" s="46">
        <v>0</v>
      </c>
      <c r="E22" s="46">
        <v>0</v>
      </c>
      <c r="F22" s="47">
        <f t="shared" si="0"/>
        <v>0</v>
      </c>
      <c r="G22" s="26" t="e">
        <f t="shared" si="1"/>
        <v>#DIV/0!</v>
      </c>
      <c r="H22" s="14" t="s">
        <v>108</v>
      </c>
    </row>
    <row r="23" spans="1:8" ht="27" customHeight="1">
      <c r="A23" s="4">
        <v>7</v>
      </c>
      <c r="B23" s="21" t="s">
        <v>15</v>
      </c>
      <c r="C23" s="46">
        <v>0</v>
      </c>
      <c r="D23" s="46">
        <v>0</v>
      </c>
      <c r="E23" s="46">
        <v>0</v>
      </c>
      <c r="F23" s="47">
        <f t="shared" si="0"/>
        <v>0</v>
      </c>
      <c r="G23" s="26" t="e">
        <f t="shared" si="1"/>
        <v>#DIV/0!</v>
      </c>
      <c r="H23" s="14" t="s">
        <v>108</v>
      </c>
    </row>
    <row r="24" spans="1:8" ht="60" customHeight="1">
      <c r="A24" s="4">
        <v>8</v>
      </c>
      <c r="B24" s="21" t="s">
        <v>105</v>
      </c>
      <c r="C24" s="46">
        <v>31.6</v>
      </c>
      <c r="D24" s="46">
        <v>31.6</v>
      </c>
      <c r="E24" s="46">
        <v>31.6</v>
      </c>
      <c r="F24" s="47">
        <f t="shared" si="0"/>
        <v>0</v>
      </c>
      <c r="G24" s="26">
        <f t="shared" si="1"/>
        <v>100</v>
      </c>
      <c r="H24" s="14" t="s">
        <v>108</v>
      </c>
    </row>
    <row r="25" spans="1:8" ht="51" customHeight="1">
      <c r="A25" s="4">
        <v>9</v>
      </c>
      <c r="B25" s="21" t="s">
        <v>16</v>
      </c>
      <c r="C25" s="46">
        <v>0</v>
      </c>
      <c r="D25" s="46">
        <v>0</v>
      </c>
      <c r="E25" s="46">
        <v>0</v>
      </c>
      <c r="F25" s="47">
        <f t="shared" si="0"/>
        <v>0</v>
      </c>
      <c r="G25" s="26" t="e">
        <f t="shared" si="1"/>
        <v>#DIV/0!</v>
      </c>
      <c r="H25" s="14" t="s">
        <v>108</v>
      </c>
    </row>
    <row r="26" spans="1:8" ht="15" customHeight="1">
      <c r="A26" s="4">
        <v>10</v>
      </c>
      <c r="B26" s="21" t="s">
        <v>116</v>
      </c>
      <c r="C26" s="46">
        <v>47.1</v>
      </c>
      <c r="D26" s="46">
        <v>47.1</v>
      </c>
      <c r="E26" s="46">
        <v>47.2</v>
      </c>
      <c r="F26" s="47">
        <f t="shared" si="0"/>
        <v>0.10000000000000142</v>
      </c>
      <c r="G26" s="26">
        <f t="shared" si="1"/>
        <v>100.21231422505308</v>
      </c>
      <c r="H26" s="14" t="s">
        <v>108</v>
      </c>
    </row>
    <row r="27" spans="1:8" ht="14.25" customHeight="1">
      <c r="A27" s="4">
        <v>11</v>
      </c>
      <c r="B27" s="21" t="s">
        <v>17</v>
      </c>
      <c r="C27" s="46"/>
      <c r="D27" s="46"/>
      <c r="E27" s="46"/>
      <c r="F27" s="47">
        <f t="shared" si="0"/>
        <v>0</v>
      </c>
      <c r="G27" s="26" t="e">
        <f t="shared" si="1"/>
        <v>#DIV/0!</v>
      </c>
      <c r="H27" s="14" t="s">
        <v>108</v>
      </c>
    </row>
    <row r="28" spans="1:8" ht="12.75" customHeight="1">
      <c r="A28" s="4"/>
      <c r="B28" s="23" t="s">
        <v>18</v>
      </c>
      <c r="C28" s="49">
        <f>C5+C16</f>
        <v>3828.1</v>
      </c>
      <c r="D28" s="49">
        <f>D5+D16</f>
        <v>3828.1</v>
      </c>
      <c r="E28" s="49">
        <f>E5+E16</f>
        <v>3839</v>
      </c>
      <c r="F28" s="45">
        <f t="shared" si="0"/>
        <v>10.900000000000091</v>
      </c>
      <c r="G28" s="26">
        <f t="shared" si="1"/>
        <v>100.28473655338158</v>
      </c>
      <c r="H28" s="14" t="s">
        <v>108</v>
      </c>
    </row>
    <row r="29" spans="1:8" ht="27" customHeight="1">
      <c r="A29" s="4">
        <v>1</v>
      </c>
      <c r="B29" s="24" t="s">
        <v>19</v>
      </c>
      <c r="C29" s="49">
        <f>SUM(C30:C33)</f>
        <v>14141.3</v>
      </c>
      <c r="D29" s="49">
        <f>SUM(D30:D33)</f>
        <v>14141.3</v>
      </c>
      <c r="E29" s="49">
        <f>SUM(E30:E33)</f>
        <v>12927.3</v>
      </c>
      <c r="F29" s="45">
        <f t="shared" si="0"/>
        <v>-1214</v>
      </c>
      <c r="G29" s="26">
        <f t="shared" si="1"/>
        <v>91.41521642281828</v>
      </c>
      <c r="H29" s="15" t="s">
        <v>108</v>
      </c>
    </row>
    <row r="30" spans="1:8" ht="17.25" customHeight="1">
      <c r="A30" s="4">
        <v>1</v>
      </c>
      <c r="B30" s="21" t="s">
        <v>117</v>
      </c>
      <c r="C30" s="46">
        <v>1347.3</v>
      </c>
      <c r="D30" s="46">
        <v>1347.3</v>
      </c>
      <c r="E30" s="46">
        <v>1347.3</v>
      </c>
      <c r="F30" s="47">
        <f t="shared" si="0"/>
        <v>0</v>
      </c>
      <c r="G30" s="16">
        <f t="shared" si="1"/>
        <v>100</v>
      </c>
      <c r="H30" s="14" t="s">
        <v>108</v>
      </c>
    </row>
    <row r="31" spans="1:8" ht="28.5" customHeight="1">
      <c r="A31" s="4">
        <v>2</v>
      </c>
      <c r="B31" s="21" t="s">
        <v>20</v>
      </c>
      <c r="C31" s="46"/>
      <c r="D31" s="46"/>
      <c r="E31" s="46"/>
      <c r="F31" s="47">
        <f t="shared" si="0"/>
        <v>0</v>
      </c>
      <c r="G31" s="16" t="e">
        <f t="shared" si="1"/>
        <v>#DIV/0!</v>
      </c>
      <c r="H31" s="14" t="s">
        <v>108</v>
      </c>
    </row>
    <row r="32" spans="1:8" ht="32.25" customHeight="1">
      <c r="A32" s="4">
        <v>3</v>
      </c>
      <c r="B32" s="21" t="s">
        <v>21</v>
      </c>
      <c r="C32" s="46">
        <v>69.5</v>
      </c>
      <c r="D32" s="46">
        <v>69.5</v>
      </c>
      <c r="E32" s="46">
        <v>69.5</v>
      </c>
      <c r="F32" s="47">
        <f t="shared" si="0"/>
        <v>0</v>
      </c>
      <c r="G32" s="16">
        <f t="shared" si="1"/>
        <v>100</v>
      </c>
      <c r="H32" s="14" t="s">
        <v>108</v>
      </c>
    </row>
    <row r="33" spans="1:8" ht="18.75" customHeight="1">
      <c r="A33" s="4">
        <v>4</v>
      </c>
      <c r="B33" s="21" t="s">
        <v>22</v>
      </c>
      <c r="C33" s="46">
        <v>12724.5</v>
      </c>
      <c r="D33" s="46">
        <v>12724.5</v>
      </c>
      <c r="E33" s="46">
        <v>11510.5</v>
      </c>
      <c r="F33" s="47">
        <f t="shared" si="0"/>
        <v>-1214</v>
      </c>
      <c r="G33" s="16">
        <f t="shared" si="1"/>
        <v>90.4593500726944</v>
      </c>
      <c r="H33" s="17" t="s">
        <v>108</v>
      </c>
    </row>
    <row r="34" spans="1:8" ht="51.75" customHeight="1">
      <c r="A34" s="4">
        <v>1</v>
      </c>
      <c r="B34" s="24" t="s">
        <v>23</v>
      </c>
      <c r="C34" s="46">
        <v>0</v>
      </c>
      <c r="D34" s="46">
        <v>0</v>
      </c>
      <c r="E34" s="46">
        <v>0</v>
      </c>
      <c r="F34" s="47">
        <f t="shared" si="0"/>
        <v>0</v>
      </c>
      <c r="G34" s="16" t="e">
        <f t="shared" si="1"/>
        <v>#DIV/0!</v>
      </c>
      <c r="H34" s="15" t="s">
        <v>108</v>
      </c>
    </row>
    <row r="35" spans="1:8" ht="51.75" customHeight="1">
      <c r="A35" s="4"/>
      <c r="B35" s="23" t="s">
        <v>24</v>
      </c>
      <c r="C35" s="49">
        <f>C28+C29+C34</f>
        <v>17969.399999999998</v>
      </c>
      <c r="D35" s="49">
        <f>D28+D29+D34</f>
        <v>17969.399999999998</v>
      </c>
      <c r="E35" s="49">
        <f>E28+E29+E34</f>
        <v>16766.3</v>
      </c>
      <c r="F35" s="45">
        <f t="shared" si="0"/>
        <v>-1203.0999999999985</v>
      </c>
      <c r="G35" s="26">
        <f t="shared" si="1"/>
        <v>93.30472915066726</v>
      </c>
      <c r="H35" s="18" t="s">
        <v>108</v>
      </c>
    </row>
    <row r="36" spans="1:8" ht="15">
      <c r="A36" s="6"/>
      <c r="B36" s="5"/>
      <c r="C36" s="63"/>
      <c r="D36" s="63"/>
      <c r="E36" s="63"/>
      <c r="F36" s="63"/>
      <c r="G36" s="63"/>
      <c r="H36" s="63"/>
    </row>
    <row r="37" spans="3:7" ht="15">
      <c r="C37" s="10"/>
      <c r="D37" s="10"/>
      <c r="E37" s="11"/>
      <c r="F37" s="16"/>
      <c r="G37" s="29"/>
    </row>
    <row r="38" spans="1:7" ht="64.5">
      <c r="A38" s="30" t="s">
        <v>25</v>
      </c>
      <c r="B38" s="31" t="s">
        <v>26</v>
      </c>
      <c r="C38" s="32" t="s">
        <v>143</v>
      </c>
      <c r="D38" s="32" t="s">
        <v>156</v>
      </c>
      <c r="E38" s="32" t="s">
        <v>3</v>
      </c>
      <c r="F38" s="32" t="s">
        <v>144</v>
      </c>
      <c r="G38" s="19"/>
    </row>
    <row r="39" spans="1:8" ht="15">
      <c r="A39" s="72" t="s">
        <v>27</v>
      </c>
      <c r="B39" s="73" t="s">
        <v>28</v>
      </c>
      <c r="C39" s="50">
        <f>SUM(C40:C47)</f>
        <v>2973.9</v>
      </c>
      <c r="D39" s="50">
        <f>SUM(D40:D47)</f>
        <v>2973.3999999999996</v>
      </c>
      <c r="E39" s="51">
        <f aca="true" t="shared" si="2" ref="E39:E95">D39-C39</f>
        <v>-0.5000000000004547</v>
      </c>
      <c r="F39" s="51">
        <f>D39/C39*100</f>
        <v>99.98318706076195</v>
      </c>
      <c r="G39" s="66"/>
      <c r="H39" s="67"/>
    </row>
    <row r="40" spans="1:8" ht="38.25">
      <c r="A40" s="74" t="s">
        <v>29</v>
      </c>
      <c r="B40" s="75" t="s">
        <v>118</v>
      </c>
      <c r="C40" s="52"/>
      <c r="D40" s="52"/>
      <c r="E40" s="33">
        <f t="shared" si="2"/>
        <v>0</v>
      </c>
      <c r="F40" s="51" t="e">
        <f>D40/C40*100</f>
        <v>#DIV/0!</v>
      </c>
      <c r="G40" s="66"/>
      <c r="H40" s="68"/>
    </row>
    <row r="41" spans="1:8" ht="51">
      <c r="A41" s="74" t="s">
        <v>30</v>
      </c>
      <c r="B41" s="75" t="s">
        <v>119</v>
      </c>
      <c r="C41" s="43"/>
      <c r="D41" s="51"/>
      <c r="E41" s="51">
        <f t="shared" si="2"/>
        <v>0</v>
      </c>
      <c r="F41" s="51" t="e">
        <f aca="true" t="shared" si="3" ref="F41:F95">D41/C41*100</f>
        <v>#DIV/0!</v>
      </c>
      <c r="G41" s="69"/>
      <c r="H41" s="68"/>
    </row>
    <row r="42" spans="1:8" ht="64.5">
      <c r="A42" s="74" t="s">
        <v>31</v>
      </c>
      <c r="B42" s="76" t="s">
        <v>120</v>
      </c>
      <c r="C42" s="52">
        <v>2861</v>
      </c>
      <c r="D42" s="51">
        <v>2860.7</v>
      </c>
      <c r="E42" s="51">
        <f t="shared" si="2"/>
        <v>-0.3000000000001819</v>
      </c>
      <c r="F42" s="51">
        <f t="shared" si="3"/>
        <v>99.98951415588955</v>
      </c>
      <c r="G42" s="66"/>
      <c r="H42" s="68"/>
    </row>
    <row r="43" spans="1:8" ht="15">
      <c r="A43" s="74" t="s">
        <v>121</v>
      </c>
      <c r="B43" s="75" t="s">
        <v>122</v>
      </c>
      <c r="C43" s="53"/>
      <c r="D43" s="53"/>
      <c r="E43" s="51">
        <f t="shared" si="2"/>
        <v>0</v>
      </c>
      <c r="F43" s="51" t="e">
        <f t="shared" si="3"/>
        <v>#DIV/0!</v>
      </c>
      <c r="G43" s="66"/>
      <c r="H43" s="68"/>
    </row>
    <row r="44" spans="1:8" ht="51">
      <c r="A44" s="74" t="s">
        <v>123</v>
      </c>
      <c r="B44" s="75" t="s">
        <v>124</v>
      </c>
      <c r="C44" s="53">
        <v>3.8</v>
      </c>
      <c r="D44" s="54">
        <v>3.7</v>
      </c>
      <c r="E44" s="51">
        <f t="shared" si="2"/>
        <v>-0.09999999999999964</v>
      </c>
      <c r="F44" s="51">
        <f t="shared" si="3"/>
        <v>97.36842105263159</v>
      </c>
      <c r="G44" s="66"/>
      <c r="H44" s="68"/>
    </row>
    <row r="45" spans="1:8" ht="25.5">
      <c r="A45" s="74" t="s">
        <v>106</v>
      </c>
      <c r="B45" s="75" t="s">
        <v>125</v>
      </c>
      <c r="C45" s="53"/>
      <c r="D45" s="51"/>
      <c r="E45" s="51"/>
      <c r="F45" s="51"/>
      <c r="G45" s="66"/>
      <c r="H45" s="68"/>
    </row>
    <row r="46" spans="1:8" ht="15">
      <c r="A46" s="74" t="s">
        <v>32</v>
      </c>
      <c r="B46" s="75" t="s">
        <v>33</v>
      </c>
      <c r="C46" s="53">
        <v>0</v>
      </c>
      <c r="D46" s="34">
        <v>0</v>
      </c>
      <c r="E46" s="51">
        <f t="shared" si="2"/>
        <v>0</v>
      </c>
      <c r="F46" s="51" t="e">
        <f t="shared" si="3"/>
        <v>#DIV/0!</v>
      </c>
      <c r="G46" s="66"/>
      <c r="H46" s="68"/>
    </row>
    <row r="47" spans="1:8" ht="15">
      <c r="A47" s="74" t="s">
        <v>34</v>
      </c>
      <c r="B47" s="75" t="s">
        <v>35</v>
      </c>
      <c r="C47" s="51">
        <v>109.1</v>
      </c>
      <c r="D47" s="51">
        <v>109</v>
      </c>
      <c r="E47" s="51">
        <f t="shared" si="2"/>
        <v>-0.09999999999999432</v>
      </c>
      <c r="F47" s="51">
        <f t="shared" si="3"/>
        <v>99.9083409715857</v>
      </c>
      <c r="G47" s="66"/>
      <c r="H47" s="68"/>
    </row>
    <row r="48" spans="1:8" ht="15">
      <c r="A48" s="72" t="s">
        <v>36</v>
      </c>
      <c r="B48" s="77" t="s">
        <v>37</v>
      </c>
      <c r="C48" s="55">
        <f>C49</f>
        <v>69.3</v>
      </c>
      <c r="D48" s="55">
        <v>69.3</v>
      </c>
      <c r="E48" s="51">
        <v>0</v>
      </c>
      <c r="F48" s="51">
        <v>0</v>
      </c>
      <c r="G48" s="66"/>
      <c r="H48" s="68"/>
    </row>
    <row r="49" spans="1:8" ht="25.5">
      <c r="A49" s="74" t="s">
        <v>38</v>
      </c>
      <c r="B49" s="75" t="s">
        <v>39</v>
      </c>
      <c r="C49" s="35">
        <v>69.3</v>
      </c>
      <c r="D49" s="33">
        <v>69.3</v>
      </c>
      <c r="E49" s="51">
        <v>0</v>
      </c>
      <c r="F49" s="51">
        <v>0</v>
      </c>
      <c r="G49" s="66"/>
      <c r="H49" s="68"/>
    </row>
    <row r="50" spans="1:8" ht="25.5">
      <c r="A50" s="72" t="s">
        <v>40</v>
      </c>
      <c r="B50" s="77" t="s">
        <v>41</v>
      </c>
      <c r="C50" s="56">
        <f>C51+C52</f>
        <v>1.7</v>
      </c>
      <c r="D50" s="56">
        <f>D51+D52</f>
        <v>1.7</v>
      </c>
      <c r="E50" s="51">
        <f t="shared" si="2"/>
        <v>0</v>
      </c>
      <c r="F50" s="51">
        <f t="shared" si="3"/>
        <v>100</v>
      </c>
      <c r="G50" s="69"/>
      <c r="H50" s="70"/>
    </row>
    <row r="51" spans="1:8" ht="51">
      <c r="A51" s="74" t="s">
        <v>42</v>
      </c>
      <c r="B51" s="75" t="s">
        <v>126</v>
      </c>
      <c r="C51" s="33">
        <v>1.7</v>
      </c>
      <c r="D51" s="51">
        <v>1.7</v>
      </c>
      <c r="E51" s="51">
        <f t="shared" si="2"/>
        <v>0</v>
      </c>
      <c r="F51" s="51">
        <f t="shared" si="3"/>
        <v>100</v>
      </c>
      <c r="G51" s="66"/>
      <c r="H51" s="68"/>
    </row>
    <row r="52" spans="1:8" ht="25.5">
      <c r="A52" s="74" t="s">
        <v>43</v>
      </c>
      <c r="B52" s="75" t="s">
        <v>44</v>
      </c>
      <c r="C52" s="51"/>
      <c r="D52" s="51"/>
      <c r="E52" s="51">
        <f t="shared" si="2"/>
        <v>0</v>
      </c>
      <c r="F52" s="51" t="e">
        <f t="shared" si="3"/>
        <v>#DIV/0!</v>
      </c>
      <c r="G52" s="69"/>
      <c r="H52" s="68"/>
    </row>
    <row r="53" spans="1:8" ht="15">
      <c r="A53" s="72" t="s">
        <v>45</v>
      </c>
      <c r="B53" s="77" t="s">
        <v>46</v>
      </c>
      <c r="C53" s="56">
        <f>C54+C54+C55+C56+C57+C58</f>
        <v>2190</v>
      </c>
      <c r="D53" s="56">
        <f>D54+D54+D55+D56+D57+D58</f>
        <v>2120.8</v>
      </c>
      <c r="E53" s="51">
        <f t="shared" si="2"/>
        <v>-69.19999999999982</v>
      </c>
      <c r="F53" s="51">
        <f t="shared" si="3"/>
        <v>96.84018264840184</v>
      </c>
      <c r="G53" s="66"/>
      <c r="H53" s="68"/>
    </row>
    <row r="54" spans="1:8" ht="15">
      <c r="A54" s="74" t="s">
        <v>47</v>
      </c>
      <c r="B54" s="75" t="s">
        <v>48</v>
      </c>
      <c r="C54" s="53"/>
      <c r="D54" s="53"/>
      <c r="E54" s="51">
        <f t="shared" si="2"/>
        <v>0</v>
      </c>
      <c r="F54" s="51" t="e">
        <f t="shared" si="3"/>
        <v>#DIV/0!</v>
      </c>
      <c r="G54" s="69"/>
      <c r="H54" s="68"/>
    </row>
    <row r="55" spans="1:8" ht="15">
      <c r="A55" s="74" t="s">
        <v>49</v>
      </c>
      <c r="B55" s="75" t="s">
        <v>50</v>
      </c>
      <c r="C55" s="53"/>
      <c r="D55" s="53"/>
      <c r="E55" s="51">
        <f t="shared" si="2"/>
        <v>0</v>
      </c>
      <c r="F55" s="51" t="e">
        <f t="shared" si="3"/>
        <v>#DIV/0!</v>
      </c>
      <c r="G55" s="66"/>
      <c r="H55" s="68"/>
    </row>
    <row r="56" spans="1:8" ht="15">
      <c r="A56" s="74" t="s">
        <v>51</v>
      </c>
      <c r="B56" s="75" t="s">
        <v>52</v>
      </c>
      <c r="C56" s="53"/>
      <c r="D56" s="53"/>
      <c r="E56" s="51">
        <f t="shared" si="2"/>
        <v>0</v>
      </c>
      <c r="F56" s="51" t="e">
        <f t="shared" si="3"/>
        <v>#DIV/0!</v>
      </c>
      <c r="G56" s="66"/>
      <c r="H56" s="68"/>
    </row>
    <row r="57" spans="1:8" ht="15">
      <c r="A57" s="74" t="s">
        <v>53</v>
      </c>
      <c r="B57" s="78" t="s">
        <v>127</v>
      </c>
      <c r="C57" s="57">
        <v>2190</v>
      </c>
      <c r="D57" s="51">
        <v>2120.8</v>
      </c>
      <c r="E57" s="51">
        <f t="shared" si="2"/>
        <v>-69.19999999999982</v>
      </c>
      <c r="F57" s="51">
        <f t="shared" si="3"/>
        <v>96.84018264840184</v>
      </c>
      <c r="G57" s="66"/>
      <c r="H57" s="68"/>
    </row>
    <row r="58" spans="1:8" ht="26.25">
      <c r="A58" s="74" t="s">
        <v>54</v>
      </c>
      <c r="B58" s="76" t="s">
        <v>55</v>
      </c>
      <c r="C58" s="53"/>
      <c r="D58" s="54"/>
      <c r="E58" s="51">
        <f t="shared" si="2"/>
        <v>0</v>
      </c>
      <c r="F58" s="51" t="e">
        <f t="shared" si="3"/>
        <v>#DIV/0!</v>
      </c>
      <c r="G58" s="66"/>
      <c r="H58" s="68"/>
    </row>
    <row r="59" spans="1:8" ht="15">
      <c r="A59" s="72" t="s">
        <v>56</v>
      </c>
      <c r="B59" s="77" t="s">
        <v>57</v>
      </c>
      <c r="C59" s="56">
        <f>C60+C61+C62+C63</f>
        <v>2087.4</v>
      </c>
      <c r="D59" s="56">
        <f>D61+D62</f>
        <v>1991.1</v>
      </c>
      <c r="E59" s="51">
        <f t="shared" si="2"/>
        <v>-96.30000000000018</v>
      </c>
      <c r="F59" s="51">
        <f t="shared" si="3"/>
        <v>95.38660534636388</v>
      </c>
      <c r="G59" s="66"/>
      <c r="H59" s="68"/>
    </row>
    <row r="60" spans="1:8" ht="15">
      <c r="A60" s="74" t="s">
        <v>58</v>
      </c>
      <c r="B60" s="75" t="s">
        <v>59</v>
      </c>
      <c r="C60" s="53"/>
      <c r="D60" s="53"/>
      <c r="E60" s="51">
        <f t="shared" si="2"/>
        <v>0</v>
      </c>
      <c r="F60" s="51" t="e">
        <f t="shared" si="3"/>
        <v>#DIV/0!</v>
      </c>
      <c r="G60" s="66"/>
      <c r="H60" s="68"/>
    </row>
    <row r="61" spans="1:8" ht="15">
      <c r="A61" s="74" t="s">
        <v>60</v>
      </c>
      <c r="B61" s="76" t="s">
        <v>61</v>
      </c>
      <c r="C61" s="36">
        <v>1973.7</v>
      </c>
      <c r="D61" s="37">
        <v>1877.5</v>
      </c>
      <c r="E61" s="51">
        <f t="shared" si="2"/>
        <v>-96.20000000000005</v>
      </c>
      <c r="F61" s="51">
        <f t="shared" si="3"/>
        <v>95.12590565942138</v>
      </c>
      <c r="G61" s="66"/>
      <c r="H61" s="68"/>
    </row>
    <row r="62" spans="1:8" ht="15">
      <c r="A62" s="74" t="s">
        <v>62</v>
      </c>
      <c r="B62" s="76" t="s">
        <v>63</v>
      </c>
      <c r="C62" s="58">
        <v>113.7</v>
      </c>
      <c r="D62" s="51">
        <v>113.6</v>
      </c>
      <c r="E62" s="51">
        <f t="shared" si="2"/>
        <v>-0.10000000000000853</v>
      </c>
      <c r="F62" s="51">
        <f t="shared" si="3"/>
        <v>99.91204925241863</v>
      </c>
      <c r="G62" s="66"/>
      <c r="H62" s="68"/>
    </row>
    <row r="63" spans="1:8" ht="15">
      <c r="A63" s="74" t="s">
        <v>64</v>
      </c>
      <c r="B63" s="76" t="s">
        <v>65</v>
      </c>
      <c r="C63" s="52"/>
      <c r="D63" s="51"/>
      <c r="E63" s="51">
        <f t="shared" si="2"/>
        <v>0</v>
      </c>
      <c r="F63" s="51" t="e">
        <f t="shared" si="3"/>
        <v>#DIV/0!</v>
      </c>
      <c r="G63" s="66"/>
      <c r="H63" s="70"/>
    </row>
    <row r="64" spans="1:8" ht="15">
      <c r="A64" s="72" t="s">
        <v>66</v>
      </c>
      <c r="B64" s="77" t="s">
        <v>67</v>
      </c>
      <c r="C64" s="50">
        <f>C65</f>
        <v>0</v>
      </c>
      <c r="D64" s="50">
        <f>D65</f>
        <v>0</v>
      </c>
      <c r="E64" s="51">
        <f t="shared" si="2"/>
        <v>0</v>
      </c>
      <c r="F64" s="51" t="e">
        <f t="shared" si="3"/>
        <v>#DIV/0!</v>
      </c>
      <c r="G64" s="71"/>
      <c r="H64" s="68"/>
    </row>
    <row r="65" spans="1:8" ht="26.25">
      <c r="A65" s="74" t="s">
        <v>128</v>
      </c>
      <c r="B65" s="76" t="s">
        <v>129</v>
      </c>
      <c r="C65" s="52"/>
      <c r="D65" s="51"/>
      <c r="E65" s="51">
        <f t="shared" si="2"/>
        <v>0</v>
      </c>
      <c r="F65" s="51" t="e">
        <f t="shared" si="3"/>
        <v>#DIV/0!</v>
      </c>
      <c r="G65" s="71"/>
      <c r="H65" s="68"/>
    </row>
    <row r="66" spans="1:8" ht="15">
      <c r="A66" s="72" t="s">
        <v>68</v>
      </c>
      <c r="B66" s="77" t="s">
        <v>69</v>
      </c>
      <c r="C66" s="56">
        <f>SUM(C67:C71)</f>
        <v>3</v>
      </c>
      <c r="D66" s="56">
        <f>SUM(D67:D71)</f>
        <v>3</v>
      </c>
      <c r="E66" s="51">
        <f t="shared" si="2"/>
        <v>0</v>
      </c>
      <c r="F66" s="51">
        <f t="shared" si="3"/>
        <v>100</v>
      </c>
      <c r="G66" s="71"/>
      <c r="H66" s="68"/>
    </row>
    <row r="67" spans="1:8" ht="15">
      <c r="A67" s="74" t="s">
        <v>70</v>
      </c>
      <c r="B67" s="75" t="s">
        <v>71</v>
      </c>
      <c r="C67" s="53">
        <v>0</v>
      </c>
      <c r="D67" s="51">
        <v>0</v>
      </c>
      <c r="E67" s="51">
        <f t="shared" si="2"/>
        <v>0</v>
      </c>
      <c r="F67" s="51" t="e">
        <f t="shared" si="3"/>
        <v>#DIV/0!</v>
      </c>
      <c r="G67" s="71"/>
      <c r="H67" s="68"/>
    </row>
    <row r="68" spans="1:8" ht="15">
      <c r="A68" s="74" t="s">
        <v>72</v>
      </c>
      <c r="B68" s="75" t="s">
        <v>73</v>
      </c>
      <c r="C68" s="53">
        <v>0</v>
      </c>
      <c r="D68" s="51">
        <v>0</v>
      </c>
      <c r="E68" s="51">
        <f t="shared" si="2"/>
        <v>0</v>
      </c>
      <c r="F68" s="51" t="e">
        <f t="shared" si="3"/>
        <v>#DIV/0!</v>
      </c>
      <c r="G68" s="71"/>
      <c r="H68" s="70"/>
    </row>
    <row r="69" spans="1:8" ht="38.25">
      <c r="A69" s="74" t="s">
        <v>147</v>
      </c>
      <c r="B69" s="75" t="s">
        <v>149</v>
      </c>
      <c r="C69" s="53">
        <v>3</v>
      </c>
      <c r="D69" s="53">
        <v>3</v>
      </c>
      <c r="E69" s="51">
        <f t="shared" si="2"/>
        <v>0</v>
      </c>
      <c r="F69" s="51">
        <f t="shared" si="3"/>
        <v>100</v>
      </c>
      <c r="G69" s="66"/>
      <c r="H69" s="68"/>
    </row>
    <row r="70" spans="1:6" ht="25.5">
      <c r="A70" s="74" t="s">
        <v>150</v>
      </c>
      <c r="B70" s="75" t="s">
        <v>151</v>
      </c>
      <c r="C70" s="53">
        <v>0</v>
      </c>
      <c r="D70" s="51">
        <v>0</v>
      </c>
      <c r="E70" s="51">
        <f t="shared" si="2"/>
        <v>0</v>
      </c>
      <c r="F70" s="51" t="e">
        <f t="shared" si="3"/>
        <v>#DIV/0!</v>
      </c>
    </row>
    <row r="71" spans="1:6" ht="15">
      <c r="A71" s="74" t="s">
        <v>152</v>
      </c>
      <c r="B71" s="75" t="s">
        <v>153</v>
      </c>
      <c r="C71" s="53">
        <v>0</v>
      </c>
      <c r="D71" s="51">
        <v>0</v>
      </c>
      <c r="E71" s="51">
        <f t="shared" si="2"/>
        <v>0</v>
      </c>
      <c r="F71" s="51" t="e">
        <f t="shared" si="3"/>
        <v>#DIV/0!</v>
      </c>
    </row>
    <row r="72" spans="1:6" ht="15">
      <c r="A72" s="72" t="s">
        <v>74</v>
      </c>
      <c r="B72" s="77" t="s">
        <v>75</v>
      </c>
      <c r="C72" s="56">
        <f>C73+C74</f>
        <v>10766.8</v>
      </c>
      <c r="D72" s="56">
        <v>9200.1</v>
      </c>
      <c r="E72" s="51">
        <f t="shared" si="2"/>
        <v>-1566.699999999999</v>
      </c>
      <c r="F72" s="51">
        <f t="shared" si="3"/>
        <v>85.44878701192556</v>
      </c>
    </row>
    <row r="73" spans="1:6" ht="15">
      <c r="A73" s="74" t="s">
        <v>76</v>
      </c>
      <c r="B73" s="79" t="s">
        <v>77</v>
      </c>
      <c r="C73" s="53">
        <v>10766.8</v>
      </c>
      <c r="D73" s="53">
        <v>9200.1</v>
      </c>
      <c r="E73" s="51">
        <f t="shared" si="2"/>
        <v>-1566.699999999999</v>
      </c>
      <c r="F73" s="51">
        <f t="shared" si="3"/>
        <v>85.44878701192556</v>
      </c>
    </row>
    <row r="74" spans="1:6" ht="15">
      <c r="A74" s="74" t="s">
        <v>78</v>
      </c>
      <c r="B74" s="75" t="s">
        <v>79</v>
      </c>
      <c r="C74" s="53">
        <v>0</v>
      </c>
      <c r="D74" s="51">
        <v>0</v>
      </c>
      <c r="E74" s="51">
        <f t="shared" si="2"/>
        <v>0</v>
      </c>
      <c r="F74" s="51" t="e">
        <f t="shared" si="3"/>
        <v>#DIV/0!</v>
      </c>
    </row>
    <row r="75" spans="1:6" ht="15">
      <c r="A75" s="72" t="s">
        <v>80</v>
      </c>
      <c r="B75" s="77" t="s">
        <v>81</v>
      </c>
      <c r="C75" s="56">
        <f>SUM(C76:C78)</f>
        <v>0</v>
      </c>
      <c r="D75" s="56">
        <f>SUM(D76:D78)</f>
        <v>0</v>
      </c>
      <c r="E75" s="51">
        <f t="shared" si="2"/>
        <v>0</v>
      </c>
      <c r="F75" s="51" t="e">
        <f t="shared" si="3"/>
        <v>#DIV/0!</v>
      </c>
    </row>
    <row r="76" spans="1:6" ht="15">
      <c r="A76" s="74" t="s">
        <v>82</v>
      </c>
      <c r="B76" s="75" t="s">
        <v>83</v>
      </c>
      <c r="C76" s="57">
        <v>0</v>
      </c>
      <c r="D76" s="51">
        <v>0</v>
      </c>
      <c r="E76" s="51">
        <f t="shared" si="2"/>
        <v>0</v>
      </c>
      <c r="F76" s="51" t="e">
        <f t="shared" si="3"/>
        <v>#DIV/0!</v>
      </c>
    </row>
    <row r="77" spans="1:6" ht="15">
      <c r="A77" s="74" t="s">
        <v>84</v>
      </c>
      <c r="B77" s="75" t="s">
        <v>85</v>
      </c>
      <c r="C77" s="53">
        <v>0</v>
      </c>
      <c r="D77" s="51">
        <v>0</v>
      </c>
      <c r="E77" s="51">
        <f t="shared" si="2"/>
        <v>0</v>
      </c>
      <c r="F77" s="51" t="e">
        <f t="shared" si="3"/>
        <v>#DIV/0!</v>
      </c>
    </row>
    <row r="78" spans="1:6" ht="15">
      <c r="A78" s="74" t="s">
        <v>86</v>
      </c>
      <c r="B78" s="75" t="s">
        <v>87</v>
      </c>
      <c r="C78" s="53">
        <v>0</v>
      </c>
      <c r="D78" s="51">
        <v>0</v>
      </c>
      <c r="E78" s="51">
        <f t="shared" si="2"/>
        <v>0</v>
      </c>
      <c r="F78" s="51" t="e">
        <f t="shared" si="3"/>
        <v>#DIV/0!</v>
      </c>
    </row>
    <row r="79" spans="1:6" ht="15">
      <c r="A79" s="72" t="s">
        <v>88</v>
      </c>
      <c r="B79" s="77" t="s">
        <v>89</v>
      </c>
      <c r="C79" s="56">
        <f>SUM(C80:C84)</f>
        <v>57.5</v>
      </c>
      <c r="D79" s="56">
        <v>57.4</v>
      </c>
      <c r="E79" s="51">
        <f t="shared" si="2"/>
        <v>-0.10000000000000142</v>
      </c>
      <c r="F79" s="51">
        <f t="shared" si="3"/>
        <v>99.82608695652173</v>
      </c>
    </row>
    <row r="80" spans="1:6" ht="15">
      <c r="A80" s="74" t="s">
        <v>145</v>
      </c>
      <c r="B80" s="75" t="s">
        <v>146</v>
      </c>
      <c r="C80" s="53">
        <v>57.5</v>
      </c>
      <c r="D80" s="53">
        <v>57.4</v>
      </c>
      <c r="E80" s="51">
        <f t="shared" si="2"/>
        <v>-0.10000000000000142</v>
      </c>
      <c r="F80" s="51">
        <f t="shared" si="3"/>
        <v>99.82608695652173</v>
      </c>
    </row>
    <row r="81" spans="1:6" ht="15">
      <c r="A81" s="74" t="s">
        <v>90</v>
      </c>
      <c r="B81" s="78" t="s">
        <v>130</v>
      </c>
      <c r="C81" s="53">
        <v>0</v>
      </c>
      <c r="D81" s="51">
        <v>0</v>
      </c>
      <c r="E81" s="51">
        <f t="shared" si="2"/>
        <v>0</v>
      </c>
      <c r="F81" s="51" t="e">
        <f t="shared" si="3"/>
        <v>#DIV/0!</v>
      </c>
    </row>
    <row r="82" spans="1:6" ht="15">
      <c r="A82" s="74" t="s">
        <v>91</v>
      </c>
      <c r="B82" s="75" t="s">
        <v>131</v>
      </c>
      <c r="C82" s="53">
        <v>0</v>
      </c>
      <c r="D82" s="51">
        <v>0</v>
      </c>
      <c r="E82" s="51">
        <f t="shared" si="2"/>
        <v>0</v>
      </c>
      <c r="F82" s="51" t="e">
        <f t="shared" si="3"/>
        <v>#DIV/0!</v>
      </c>
    </row>
    <row r="83" spans="1:6" ht="15">
      <c r="A83" s="74" t="s">
        <v>92</v>
      </c>
      <c r="B83" s="75" t="s">
        <v>93</v>
      </c>
      <c r="C83" s="53">
        <v>0</v>
      </c>
      <c r="D83" s="51">
        <v>0</v>
      </c>
      <c r="E83" s="51">
        <f t="shared" si="2"/>
        <v>0</v>
      </c>
      <c r="F83" s="51" t="e">
        <f t="shared" si="3"/>
        <v>#DIV/0!</v>
      </c>
    </row>
    <row r="84" spans="1:6" ht="25.5">
      <c r="A84" s="74" t="s">
        <v>94</v>
      </c>
      <c r="B84" s="75" t="s">
        <v>132</v>
      </c>
      <c r="C84" s="53">
        <v>0</v>
      </c>
      <c r="D84" s="54">
        <v>0</v>
      </c>
      <c r="E84" s="51">
        <f t="shared" si="2"/>
        <v>0</v>
      </c>
      <c r="F84" s="51" t="e">
        <f t="shared" si="3"/>
        <v>#DIV/0!</v>
      </c>
    </row>
    <row r="85" spans="1:6" ht="15">
      <c r="A85" s="72" t="s">
        <v>95</v>
      </c>
      <c r="B85" s="77" t="s">
        <v>96</v>
      </c>
      <c r="C85" s="56">
        <f>C86+C87+C88</f>
        <v>2</v>
      </c>
      <c r="D85" s="55">
        <f>D86</f>
        <v>2</v>
      </c>
      <c r="E85" s="51">
        <f t="shared" si="2"/>
        <v>0</v>
      </c>
      <c r="F85" s="51">
        <f t="shared" si="3"/>
        <v>100</v>
      </c>
    </row>
    <row r="86" spans="1:6" ht="15">
      <c r="A86" s="74" t="s">
        <v>97</v>
      </c>
      <c r="B86" s="75" t="s">
        <v>98</v>
      </c>
      <c r="C86" s="53">
        <v>2</v>
      </c>
      <c r="D86" s="59">
        <v>2</v>
      </c>
      <c r="E86" s="51">
        <f t="shared" si="2"/>
        <v>0</v>
      </c>
      <c r="F86" s="51">
        <f t="shared" si="3"/>
        <v>100</v>
      </c>
    </row>
    <row r="87" spans="1:6" ht="15">
      <c r="A87" s="74" t="s">
        <v>133</v>
      </c>
      <c r="B87" s="78" t="s">
        <v>134</v>
      </c>
      <c r="C87" s="53"/>
      <c r="D87" s="53"/>
      <c r="E87" s="51">
        <f t="shared" si="2"/>
        <v>0</v>
      </c>
      <c r="F87" s="51" t="e">
        <f t="shared" si="3"/>
        <v>#DIV/0!</v>
      </c>
    </row>
    <row r="88" spans="1:6" ht="25.5">
      <c r="A88" s="74" t="s">
        <v>99</v>
      </c>
      <c r="B88" s="75" t="s">
        <v>135</v>
      </c>
      <c r="C88" s="51"/>
      <c r="D88" s="51"/>
      <c r="E88" s="51">
        <f t="shared" si="2"/>
        <v>0</v>
      </c>
      <c r="F88" s="51" t="e">
        <f t="shared" si="3"/>
        <v>#DIV/0!</v>
      </c>
    </row>
    <row r="89" spans="1:6" ht="25.5">
      <c r="A89" s="72" t="s">
        <v>136</v>
      </c>
      <c r="B89" s="77" t="s">
        <v>137</v>
      </c>
      <c r="C89" s="56">
        <f>C90</f>
        <v>0.4</v>
      </c>
      <c r="D89" s="56">
        <f>D90</f>
        <v>0.3</v>
      </c>
      <c r="E89" s="51">
        <f t="shared" si="2"/>
        <v>-0.10000000000000003</v>
      </c>
      <c r="F89" s="51">
        <f t="shared" si="3"/>
        <v>74.99999999999999</v>
      </c>
    </row>
    <row r="90" spans="1:6" ht="25.5">
      <c r="A90" s="74" t="s">
        <v>138</v>
      </c>
      <c r="B90" s="75" t="s">
        <v>139</v>
      </c>
      <c r="C90" s="53">
        <v>0.4</v>
      </c>
      <c r="D90" s="51">
        <v>0.3</v>
      </c>
      <c r="E90" s="51">
        <f t="shared" si="2"/>
        <v>-0.10000000000000003</v>
      </c>
      <c r="F90" s="51">
        <f t="shared" si="3"/>
        <v>74.99999999999999</v>
      </c>
    </row>
    <row r="91" spans="1:6" ht="25.5">
      <c r="A91" s="72" t="s">
        <v>100</v>
      </c>
      <c r="B91" s="77" t="s">
        <v>140</v>
      </c>
      <c r="C91" s="56">
        <f>C92+C93</f>
        <v>0</v>
      </c>
      <c r="D91" s="56">
        <f>D92+D93</f>
        <v>0</v>
      </c>
      <c r="E91" s="51">
        <f t="shared" si="2"/>
        <v>0</v>
      </c>
      <c r="F91" s="51" t="e">
        <f t="shared" si="3"/>
        <v>#DIV/0!</v>
      </c>
    </row>
    <row r="92" spans="1:6" ht="39">
      <c r="A92" s="74" t="s">
        <v>101</v>
      </c>
      <c r="B92" s="76" t="s">
        <v>141</v>
      </c>
      <c r="C92" s="53">
        <v>0</v>
      </c>
      <c r="D92" s="53">
        <v>0</v>
      </c>
      <c r="E92" s="51">
        <f t="shared" si="2"/>
        <v>0</v>
      </c>
      <c r="F92" s="51" t="e">
        <f t="shared" si="3"/>
        <v>#DIV/0!</v>
      </c>
    </row>
    <row r="93" spans="1:6" ht="15">
      <c r="A93" s="74" t="s">
        <v>107</v>
      </c>
      <c r="B93" s="75" t="s">
        <v>142</v>
      </c>
      <c r="C93" s="52">
        <v>0</v>
      </c>
      <c r="D93" s="51">
        <v>0</v>
      </c>
      <c r="E93" s="51">
        <f t="shared" si="2"/>
        <v>0</v>
      </c>
      <c r="F93" s="51" t="e">
        <f t="shared" si="3"/>
        <v>#DIV/0!</v>
      </c>
    </row>
    <row r="94" spans="1:6" ht="15">
      <c r="A94" s="74"/>
      <c r="B94" s="77" t="s">
        <v>102</v>
      </c>
      <c r="C94" s="60">
        <f>C85+C72+C59+C53+C50+C48+C39+C89+C64+C79+C66</f>
        <v>18152</v>
      </c>
      <c r="D94" s="56">
        <f>D39+D48+D50+D53+D59+D64+D66+D72+D75+D79+D85+D89+D91</f>
        <v>16419.1</v>
      </c>
      <c r="E94" s="51">
        <f t="shared" si="2"/>
        <v>-1732.9000000000015</v>
      </c>
      <c r="F94" s="51">
        <f t="shared" si="3"/>
        <v>90.45339356544733</v>
      </c>
    </row>
    <row r="95" spans="1:6" ht="15">
      <c r="A95" s="74"/>
      <c r="B95" s="77" t="s">
        <v>103</v>
      </c>
      <c r="C95" s="61">
        <v>-182.6</v>
      </c>
      <c r="D95" s="62">
        <v>347.2</v>
      </c>
      <c r="E95" s="51">
        <f t="shared" si="2"/>
        <v>529.8</v>
      </c>
      <c r="F95" s="51">
        <f t="shared" si="3"/>
        <v>-190.14238773274917</v>
      </c>
    </row>
    <row r="96" spans="1:6" ht="15">
      <c r="A96" s="7"/>
      <c r="B96" s="39"/>
      <c r="C96" s="64"/>
      <c r="D96" s="65"/>
      <c r="E96" s="65"/>
      <c r="F96" s="65"/>
    </row>
    <row r="97" spans="1:6" ht="15">
      <c r="A97" s="7"/>
      <c r="B97" s="39"/>
      <c r="C97" s="12"/>
      <c r="D97" s="40"/>
      <c r="E97" s="42"/>
      <c r="F97" s="13"/>
    </row>
    <row r="98" spans="1:6" ht="15">
      <c r="A98" s="7"/>
      <c r="B98" s="39"/>
      <c r="C98" s="12"/>
      <c r="D98" s="40"/>
      <c r="E98" s="42"/>
      <c r="F98" s="13"/>
    </row>
    <row r="99" spans="1:6" ht="15">
      <c r="A99" s="7"/>
      <c r="B99" s="39"/>
      <c r="C99" s="12"/>
      <c r="D99" s="40"/>
      <c r="E99" s="42"/>
      <c r="F99" s="13"/>
    </row>
    <row r="100" spans="1:6" ht="15">
      <c r="A100" s="7"/>
      <c r="B100" s="39"/>
      <c r="C100" s="41"/>
      <c r="D100" s="41"/>
      <c r="E100" s="42"/>
      <c r="F100" s="42"/>
    </row>
    <row r="101" spans="1:6" ht="15">
      <c r="A101" s="38"/>
      <c r="B101" s="38"/>
      <c r="C101" s="39"/>
      <c r="D101" s="42"/>
      <c r="E101" s="42"/>
      <c r="F101" s="42"/>
    </row>
  </sheetData>
  <sheetProtection/>
  <mergeCells count="3">
    <mergeCell ref="A1:F1"/>
    <mergeCell ref="B2:F2"/>
    <mergeCell ref="F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с/п Морозовского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2011-06-08T10:52:13Z</cp:lastPrinted>
  <dcterms:created xsi:type="dcterms:W3CDTF">2011-06-08T10:42:23Z</dcterms:created>
  <dcterms:modified xsi:type="dcterms:W3CDTF">2018-01-23T14:08:41Z</dcterms:modified>
  <cp:category/>
  <cp:version/>
  <cp:contentType/>
  <cp:contentStatus/>
</cp:coreProperties>
</file>