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<sst xmlns="http://schemas.openxmlformats.org/spreadsheetml/2006/main" count="188" uniqueCount="157">
  <si>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</si>
  <si>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</si>
  <si>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</si>
  <si>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</si>
  <si>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</si>
  <si>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</si>
  <si>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</si>
  <si>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</si>
  <si>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</si>
  <si>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</si>
  <si>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</si>
  <si>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</si>
  <si>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</si>
  <si>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</si>
  <si>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</si>
  <si>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</si>
  <si>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</si>
  <si>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</si>
  <si>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</si>
  <si>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</si>
  <si>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</si>
  <si>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</si>
  <si>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</si>
  <si>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</si>
  <si>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</si>
  <si>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</si>
  <si>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</si>
  <si>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</si>
  <si>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</si>
  <si>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</si>
  <si>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</si>
  <si>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</si>
  <si>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</si>
  <si>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</si>
  <si>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</si>
  <si>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</si>
  <si>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</si>
  <si>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</si>
  <si>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</si>
  <si>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</si>
  <si>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</si>
  <si>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</si>
  <si>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</si>
  <si>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</si>
  <si>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</si>
  <si>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</si>
  <si>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</si>
  <si>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</si>
  <si>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</si>
  <si>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</si>
  <si>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</si>
  <si>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</si>
  <si>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</si>
  <si>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</si>
  <si>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</si>
  <si>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</si>
  <si>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</si>
  <si>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</si>
  <si>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</si>
  <si>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</si>
  <si>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</si>
  <si>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</si>
  <si>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</si>
  <si>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</si>
  <si>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</si>
  <si>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</si>
  <si>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</si>
  <si>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</si>
  <si>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</si>
  <si>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</si>
  <si>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</si>
  <si>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</si>
  <si>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</si>
  <si>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</si>
  <si>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</si>
  <si>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</si>
  <si>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</si>
  <si>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</si>
  <si>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</si>
  <si>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</si>
  <si>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</si>
  <si>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</si>
  <si>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</si>
  <si>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</si>
  <si>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</si>
  <si>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</si>
  <si>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</si>
  <si>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</si>
  <si>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</si>
  <si>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</si>
  <si>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</si>
  <si>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</si>
  <si>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</si>
  <si>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</si>
  <si>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</si>
  <si>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</si>
  <si>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</si>
  <si>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</si>
  <si>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</si>
  <si>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</si>
  <si>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</si>
  <si>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</si>
  <si>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</si>
  <si>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</si>
  <si>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</si>
  <si>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</si>
  <si>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</si>
  <si>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</si>
  <si>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</si>
  <si>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</si>
  <si>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</si>
  <si>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</si>
  <si>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</si>
  <si>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</si>
  <si>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</si>
  <si>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</si>
  <si>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</si>
  <si>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</si>
  <si>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</si>
  <si>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</si>
  <si>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</si>
  <si>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</si>
  <si>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</si>
  <si>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</si>
  <si>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</si>
  <si>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</si>
  <si>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</si>
  <si>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</si>
  <si>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</si>
  <si>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</si>
  <si>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</si>
  <si>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</si>
  <si>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</si>
  <si>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</si>
  <si>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</si>
  <si>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</si>
  <si>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</si>
  <si>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</si>
  <si>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</si>
  <si>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</si>
  <si>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</si>
  <si>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</si>
  <si>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</si>
  <si>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</si>
  <si>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</si>
  <si>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</si>
  <si>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</si>
  <si>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</si>
  <si>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</si>
  <si>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</si>
  <si>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</si>
  <si>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</si>
  <si>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</si>
  <si>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</si>
  <si>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01.10.2018г.</t>
  </si>
  <si>
    <t>Факт на 01.10.2018</t>
  </si>
  <si>
    <t>факт на 01.10.18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</si>
</sst>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3">
      <selection activeCell="O33" sqref="O33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3496.7</v>
      </c>
      <c r="D5" s="44">
        <f>D6+D7+D8+D9+D10+D11+D12+D15+D13+D14</f>
        <v>1732.3999999999999</v>
      </c>
      <c r="E5" s="44">
        <f>E6+E7+E8+E9+E10+E11+E12+E15+E13+E14</f>
        <v>1757.3</v>
      </c>
      <c r="F5" s="45">
        <f>E5-C5</f>
        <v>-1739.3999999999999</v>
      </c>
      <c r="G5" s="26">
        <f>E5/C5*100</f>
        <v>50.255955615294425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611.8</v>
      </c>
      <c r="E7" s="46">
        <v>612</v>
      </c>
      <c r="F7" s="47">
        <f aca="true" t="shared" si="0" ref="F7:F35">E7-C7</f>
        <v>-122.89999999999998</v>
      </c>
      <c r="G7" s="26">
        <f aca="true" t="shared" si="1" ref="G7:G35">E7/C7*100</f>
        <v>83.2766362770445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50</v>
      </c>
      <c r="D11" s="46">
        <v>50</v>
      </c>
      <c r="E11" s="46">
        <v>74.6</v>
      </c>
      <c r="F11" s="47">
        <f t="shared" si="0"/>
        <v>24.599999999999994</v>
      </c>
      <c r="G11" s="26">
        <f t="shared" si="1"/>
        <v>149.2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69.1</v>
      </c>
      <c r="D13" s="46">
        <v>26</v>
      </c>
      <c r="E13" s="46">
        <v>26</v>
      </c>
      <c r="F13" s="47">
        <f t="shared" si="0"/>
        <v>-43.099999999999994</v>
      </c>
      <c r="G13" s="26">
        <f t="shared" si="1"/>
        <v>37.62662807525326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2639.6</v>
      </c>
      <c r="D14" s="46">
        <v>1041.6</v>
      </c>
      <c r="E14" s="46">
        <v>1041.6</v>
      </c>
      <c r="F14" s="47">
        <f t="shared" si="0"/>
        <v>-1598</v>
      </c>
      <c r="G14" s="26">
        <f t="shared" si="1"/>
        <v>39.46052432186695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3.1</v>
      </c>
      <c r="D15" s="46">
        <v>3</v>
      </c>
      <c r="E15" s="46">
        <v>3.1</v>
      </c>
      <c r="F15" s="47">
        <f t="shared" si="0"/>
        <v>0</v>
      </c>
      <c r="G15" s="26">
        <f t="shared" si="1"/>
        <v>100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98.30000000000001</v>
      </c>
      <c r="D16" s="48">
        <f>D17+D18+D19+D20+D21+D22+D23+D24+D25+D26+D27</f>
        <v>83.10000000000001</v>
      </c>
      <c r="E16" s="48">
        <f>E17+E18+E19+E20+E21+E22+E23+E24+E25+E26+E27</f>
        <v>83.3</v>
      </c>
      <c r="F16" s="45">
        <f t="shared" si="0"/>
        <v>-15.000000000000014</v>
      </c>
      <c r="G16" s="26">
        <f t="shared" si="1"/>
        <v>84.7405900305188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72.2</v>
      </c>
      <c r="D20" s="46">
        <v>57.8</v>
      </c>
      <c r="E20" s="46">
        <v>57.8</v>
      </c>
      <c r="F20" s="47">
        <f t="shared" si="0"/>
        <v>-14.400000000000006</v>
      </c>
      <c r="G20" s="26">
        <f t="shared" si="1"/>
        <v>80.05540166204985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/>
      <c r="D23" s="46"/>
      <c r="E23" s="46"/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14.9</v>
      </c>
      <c r="D26" s="46">
        <v>14.9</v>
      </c>
      <c r="E26" s="46">
        <v>14.9</v>
      </c>
      <c r="F26" s="47">
        <v>0</v>
      </c>
      <c r="G26" s="26">
        <f t="shared" si="1"/>
        <v>100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11.2</v>
      </c>
      <c r="D27" s="46">
        <v>10.4</v>
      </c>
      <c r="E27" s="46">
        <v>10.6</v>
      </c>
      <c r="F27" s="47">
        <f>E27-C27</f>
        <v>-0.5999999999999996</v>
      </c>
      <c r="G27" s="26">
        <f>E27/C27*100</f>
        <v>94.64285714285715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3595</v>
      </c>
      <c r="D28" s="49">
        <f>D5+D16</f>
        <v>1815.4999999999998</v>
      </c>
      <c r="E28" s="49">
        <f>E5+E16</f>
        <v>1840.6</v>
      </c>
      <c r="F28" s="45">
        <f t="shared" si="0"/>
        <v>-1754.4</v>
      </c>
      <c r="G28" s="26">
        <f t="shared" si="1"/>
        <v>51.19888734353268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9586.7</v>
      </c>
      <c r="D29" s="49">
        <f>SUM(D30:D33)</f>
        <v>9586.7</v>
      </c>
      <c r="E29" s="49">
        <v>8726</v>
      </c>
      <c r="F29" s="45">
        <f t="shared" si="0"/>
        <v>-860.7000000000007</v>
      </c>
      <c r="G29" s="26">
        <f t="shared" si="1"/>
        <v>91.02193664138858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2791.8</v>
      </c>
      <c r="D30" s="46">
        <v>2791.8</v>
      </c>
      <c r="E30" s="46">
        <v>2774.1</v>
      </c>
      <c r="F30" s="47">
        <f t="shared" si="0"/>
        <v>-17.700000000000273</v>
      </c>
      <c r="G30" s="16">
        <f t="shared" si="1"/>
        <v>99.36600042983021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77.3</v>
      </c>
      <c r="D32" s="46">
        <v>77.3</v>
      </c>
      <c r="E32" s="46">
        <v>50.7</v>
      </c>
      <c r="F32" s="47">
        <f t="shared" si="0"/>
        <v>-26.599999999999994</v>
      </c>
      <c r="G32" s="16">
        <f t="shared" si="1"/>
        <v>65.58861578266495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6717.6</v>
      </c>
      <c r="D33" s="46">
        <v>6717.6</v>
      </c>
      <c r="E33" s="46">
        <v>5901.2</v>
      </c>
      <c r="F33" s="47">
        <f t="shared" si="0"/>
        <v>-816.4000000000005</v>
      </c>
      <c r="G33" s="16">
        <f t="shared" si="1"/>
        <v>87.84685006549957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-192.4</v>
      </c>
      <c r="D34" s="46">
        <v>-192.4</v>
      </c>
      <c r="E34" s="46">
        <v>-192.4</v>
      </c>
      <c r="F34" s="47">
        <f t="shared" si="0"/>
        <v>0</v>
      </c>
      <c r="G34" s="16">
        <f t="shared" si="1"/>
        <v>100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12989.300000000001</v>
      </c>
      <c r="D35" s="49">
        <f>D28+D29+D34</f>
        <v>11209.800000000001</v>
      </c>
      <c r="E35" s="49">
        <f>E28+E29+E34</f>
        <v>10374.2</v>
      </c>
      <c r="F35" s="45">
        <f t="shared" si="0"/>
        <v>-2615.1000000000004</v>
      </c>
      <c r="G35" s="26">
        <f t="shared" si="1"/>
        <v>79.86727537280684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3756</v>
      </c>
      <c r="D39" s="50">
        <f>SUM(D40:D47)</f>
        <v>2509</v>
      </c>
      <c r="E39" s="51">
        <f aca="true" t="shared" si="2" ref="E39:E95">D39-C39</f>
        <v>-1247</v>
      </c>
      <c r="F39" s="51">
        <f>D39/C39*100</f>
        <v>66.79978700745474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3573</v>
      </c>
      <c r="D42" s="51">
        <v>2403.5</v>
      </c>
      <c r="E42" s="51">
        <f t="shared" si="2"/>
        <v>-1169.5</v>
      </c>
      <c r="F42" s="51">
        <f t="shared" si="3"/>
        <v>67.26840190316261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3.8</v>
      </c>
      <c r="E44" s="51">
        <f t="shared" si="2"/>
        <v>0</v>
      </c>
      <c r="F44" s="51">
        <f t="shared" si="3"/>
        <v>100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174.2</v>
      </c>
      <c r="D47" s="51">
        <v>101.7</v>
      </c>
      <c r="E47" s="51">
        <f t="shared" si="2"/>
        <v>-72.49999999999999</v>
      </c>
      <c r="F47" s="51">
        <f t="shared" si="3"/>
        <v>58.38117106773824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77.1</v>
      </c>
      <c r="D48" s="55">
        <v>47.3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77.1</v>
      </c>
      <c r="D49" s="33">
        <v>47.3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0</v>
      </c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1370.1</v>
      </c>
      <c r="D53" s="56">
        <f>D54+D54+D55+D56+D57+D58</f>
        <v>1056.8</v>
      </c>
      <c r="E53" s="51">
        <f t="shared" si="2"/>
        <v>-313.29999999999995</v>
      </c>
      <c r="F53" s="51">
        <f t="shared" si="3"/>
        <v>77.13305598131524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1370.1</v>
      </c>
      <c r="D57" s="51">
        <v>1056.8</v>
      </c>
      <c r="E57" s="51">
        <f t="shared" si="2"/>
        <v>-313.29999999999995</v>
      </c>
      <c r="F57" s="51">
        <f t="shared" si="3"/>
        <v>77.13305598131524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1378.1999999999998</v>
      </c>
      <c r="D59" s="56">
        <f>D61+D62</f>
        <v>1007.7</v>
      </c>
      <c r="E59" s="51">
        <f t="shared" si="2"/>
        <v>-370.4999999999998</v>
      </c>
      <c r="F59" s="51">
        <f t="shared" si="3"/>
        <v>73.11710927296475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1048.6</v>
      </c>
      <c r="D61" s="37">
        <v>896</v>
      </c>
      <c r="E61" s="51">
        <f t="shared" si="2"/>
        <v>-152.5999999999999</v>
      </c>
      <c r="F61" s="51">
        <f t="shared" si="3"/>
        <v>85.44726301735648</v>
      </c>
      <c r="G61" s="66"/>
      <c r="H61" s="68"/>
    </row>
    <row r="62" spans="1:8" ht="15">
      <c r="A62" s="74" t="s">
        <v>62</v>
      </c>
      <c r="B62" s="76" t="s">
        <v>63</v>
      </c>
      <c r="C62" s="58">
        <v>329.6</v>
      </c>
      <c r="D62" s="51">
        <v>111.7</v>
      </c>
      <c r="E62" s="51">
        <f t="shared" si="2"/>
        <v>-217.90000000000003</v>
      </c>
      <c r="F62" s="51">
        <f t="shared" si="3"/>
        <v>33.88956310679612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0</v>
      </c>
      <c r="D66" s="56">
        <f>SUM(D67:D71)</f>
        <v>0</v>
      </c>
      <c r="E66" s="51">
        <f t="shared" si="2"/>
        <v>0</v>
      </c>
      <c r="F66" s="51" t="e">
        <f t="shared" si="3"/>
        <v>#DIV/0!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0</v>
      </c>
      <c r="D69" s="53">
        <v>0</v>
      </c>
      <c r="E69" s="51">
        <f t="shared" si="2"/>
        <v>0</v>
      </c>
      <c r="F69" s="51" t="e">
        <f t="shared" si="3"/>
        <v>#DIV/0!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v>6875.1</v>
      </c>
      <c r="D72" s="56">
        <v>3931.5</v>
      </c>
      <c r="E72" s="51">
        <f t="shared" si="2"/>
        <v>-2943.6000000000004</v>
      </c>
      <c r="F72" s="51">
        <f t="shared" si="3"/>
        <v>57.18462276912335</v>
      </c>
    </row>
    <row r="73" spans="1:6" ht="15">
      <c r="A73" s="74" t="s">
        <v>76</v>
      </c>
      <c r="B73" s="79" t="s">
        <v>77</v>
      </c>
      <c r="C73" s="53">
        <v>6875.1</v>
      </c>
      <c r="D73" s="53">
        <v>3931.5</v>
      </c>
      <c r="E73" s="51">
        <f t="shared" si="2"/>
        <v>-2943.6000000000004</v>
      </c>
      <c r="F73" s="51">
        <f t="shared" si="3"/>
        <v>57.18462276912335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39.9</v>
      </c>
      <c r="E79" s="51">
        <f t="shared" si="2"/>
        <v>-17.700000000000003</v>
      </c>
      <c r="F79" s="51">
        <f t="shared" si="3"/>
        <v>69.27083333333333</v>
      </c>
    </row>
    <row r="80" spans="1:6" ht="15">
      <c r="A80" s="74" t="s">
        <v>145</v>
      </c>
      <c r="B80" s="75" t="s">
        <v>146</v>
      </c>
      <c r="C80" s="53">
        <v>57.6</v>
      </c>
      <c r="D80" s="53">
        <v>39.9</v>
      </c>
      <c r="E80" s="51">
        <f t="shared" si="2"/>
        <v>-17.700000000000003</v>
      </c>
      <c r="F80" s="51">
        <f t="shared" si="3"/>
        <v>69.27083333333333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13519.1</v>
      </c>
      <c r="D94" s="56">
        <v>8594.2</v>
      </c>
      <c r="E94" s="51">
        <f t="shared" si="2"/>
        <v>-4924.9</v>
      </c>
      <c r="F94" s="51">
        <f t="shared" si="3"/>
        <v>63.570799831349724</v>
      </c>
    </row>
    <row r="95" spans="1:6" ht="15">
      <c r="A95" s="74"/>
      <c r="B95" s="77" t="s">
        <v>103</v>
      </c>
      <c r="C95" s="61">
        <v>-529.8</v>
      </c>
      <c r="D95" s="62">
        <v>1780</v>
      </c>
      <c r="E95" s="51">
        <f t="shared" si="2"/>
        <v>2309.8</v>
      </c>
      <c r="F95" s="51">
        <f t="shared" si="3"/>
        <v>-335.9758399395999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2018-10-19T12:32:49Z</dcterms:modified>
  <cp:category/>
  <cp:version/>
  <cp:contentType/>
  <cp:contentStatus/>
</cp:coreProperties>
</file>